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28800" windowHeight="16284" tabRatio="651" activeTab="0"/>
  </bookViews>
  <sheets>
    <sheet name="медийная реклама" sheetId="1" r:id="rId1"/>
    <sheet name="текстовая реклама" sheetId="2" r:id="rId2"/>
    <sheet name="спецпроекты" sheetId="3" r:id="rId3"/>
    <sheet name="соц сети и мессенджеры" sheetId="4" r:id="rId4"/>
    <sheet name="вставки в seo проекты" sheetId="5" r:id="rId5"/>
    <sheet name="Отдых в России" sheetId="6" r:id="rId6"/>
    <sheet name="Афиша" sheetId="7" r:id="rId7"/>
    <sheet name="видео" sheetId="8" r:id="rId8"/>
  </sheets>
  <definedNames/>
  <calcPr fullCalcOnLoad="1"/>
</workbook>
</file>

<file path=xl/sharedStrings.xml><?xml version="1.0" encoding="utf-8"?>
<sst xmlns="http://schemas.openxmlformats.org/spreadsheetml/2006/main" count="545" uniqueCount="364">
  <si>
    <t>Branding</t>
  </si>
  <si>
    <t>** расчет в зависимости от трафика в разделе</t>
  </si>
  <si>
    <t>10,1</t>
  </si>
  <si>
    <t>10,1м</t>
  </si>
  <si>
    <t>8м</t>
  </si>
  <si>
    <t>2</t>
  </si>
  <si>
    <t>Прямая трансляция с места событий</t>
  </si>
  <si>
    <t>текстовый  анонс  на главной  в блоке по теме +  
пост/репост в официальных сообществах «Афиша»</t>
  </si>
  <si>
    <t>текстовый  анонс  на главной  в блоке по теме за сутки до мероприятия  
текстовый анонс в день мероприятия 
пост/репост в официальных сообществах «Афиша»</t>
  </si>
  <si>
    <t xml:space="preserve">Текстовая или видео трансляция с места событий.  </t>
  </si>
  <si>
    <t>Тех.кост оплачивается дополнительно</t>
  </si>
  <si>
    <t>https://drive.google.com/drive/folders/1thaoSF3waqfd2R-EPfw3WfNm-JZl0Wrh</t>
  </si>
  <si>
    <t>https://www.kp.ru/putevoditel/spetsproekty/videoproduction/</t>
  </si>
  <si>
    <t>Подробная презентация по видеоформатам</t>
  </si>
  <si>
    <t>https://www.kp.ru/russia/reklama/</t>
  </si>
  <si>
    <t>Ссылка на презентацию и прайс-лист проекта</t>
  </si>
  <si>
    <t>5 дней</t>
  </si>
  <si>
    <t>Нативная вставка в статью</t>
  </si>
  <si>
    <t>бессрочно; ГЕО - Москва + Питер</t>
  </si>
  <si>
    <t xml:space="preserve">Цены приведены в рублях без учета НДС </t>
  </si>
  <si>
    <t>СЕЗОННЫЕ КОЭФФИЦИЕНТЫ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</si>
  <si>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</si>
  <si>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</si>
  <si>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</si>
  <si>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</si>
  <si>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</si>
  <si>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</si>
  <si>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</si>
  <si>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</si>
  <si>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</si>
  <si>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</si>
  <si>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</si>
  <si>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</si>
  <si>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Формат</t>
  </si>
  <si>
    <t>Устройства</t>
  </si>
  <si>
    <t>Тип и место размещения</t>
  </si>
  <si>
    <t>СPM до НДС</t>
  </si>
  <si>
    <t>Пакет 3000К в месяц</t>
  </si>
  <si>
    <t>CPM, руб.</t>
  </si>
  <si>
    <t>Стоимость пакета по прайсу, руб.</t>
  </si>
  <si>
    <t>Динамика, все страницы</t>
  </si>
  <si>
    <t>1м</t>
  </si>
  <si>
    <t>2,3,9</t>
  </si>
  <si>
    <t>Desktop: 240x400/300x600, первый экран</t>
  </si>
  <si>
    <t>Динамика, в статьях</t>
  </si>
  <si>
    <t>_</t>
  </si>
  <si>
    <t>*показы в пакете распределяются случайным образом, в зависимости от свободности на каждой платформе</t>
  </si>
  <si>
    <t>МЕДИЙНАЯ РЕКЛАМА - DESKTOP</t>
  </si>
  <si>
    <t>Место размещения</t>
  </si>
  <si>
    <t>CPM до НДС</t>
  </si>
  <si>
    <t>Все страницы</t>
  </si>
  <si>
    <t xml:space="preserve">CatFish </t>
  </si>
  <si>
    <t>МЕДИЙНАЯ РЕКЛАМА - MOBILE</t>
  </si>
  <si>
    <t>CPM</t>
  </si>
  <si>
    <t xml:space="preserve">Interscroller </t>
  </si>
  <si>
    <t xml:space="preserve">Все внутренние страницы       </t>
  </si>
  <si>
    <t>Наценки за таргетинги, прочие наценки</t>
  </si>
  <si>
    <t>Таргетинг / Нестандарт</t>
  </si>
  <si>
    <t>Наценка</t>
  </si>
  <si>
    <t>Комментарий</t>
  </si>
  <si>
    <t>Выбор пропорционального распределения в пакете</t>
  </si>
  <si>
    <t xml:space="preserve">Размещение двух и более рекламодателей </t>
  </si>
  <si>
    <t>За каждого дополнительного рекламодателя</t>
  </si>
  <si>
    <t>Интерактив</t>
  </si>
  <si>
    <t xml:space="preserve">География 
</t>
  </si>
  <si>
    <t>Только у динамики</t>
  </si>
  <si>
    <t>Таргетинг по частоте</t>
  </si>
  <si>
    <t>В пакетах по согласованию</t>
  </si>
  <si>
    <t>Таргетинг по дням недели и времени</t>
  </si>
  <si>
    <t>Требуется согласование</t>
  </si>
  <si>
    <t>Интерес</t>
  </si>
  <si>
    <t>Здоровье/Авто/Спорт/Финансы/B2B/Недвижимость/Lifestyle/Техника/и.т.д.</t>
  </si>
  <si>
    <t xml:space="preserve">Пол </t>
  </si>
  <si>
    <t>мужской/женский</t>
  </si>
  <si>
    <t>Возраст</t>
  </si>
  <si>
    <t>до 24 / 25-44 / 45+</t>
  </si>
  <si>
    <t>Видеобаннер по наведению
(ролик подгружается при наведении курсора на баннер)</t>
  </si>
  <si>
    <t>Expandable (расхлоп по наведению)</t>
  </si>
  <si>
    <t>50% (по наведению)
100% (по клику)</t>
  </si>
  <si>
    <t>Горизонтальные форматы - расхлоп в 2 раза. Вертикальные форматы  - расхлоп в 4 раза.
При загрузке страницы показывается стандартный баннер. При клике или наведении на него курсора мыши в течение не менее 1 секунды открывается анимация большого размера, сдвигая  (SideKick) или закрывая контент страницы (FullScreen).Закрыть анимацию можно при клике на крестик или при переводе курсора мыши с анимации.</t>
  </si>
  <si>
    <t>Нестандарты по коду</t>
  </si>
  <si>
    <t>По согласованию</t>
  </si>
  <si>
    <t>К размещению принимаются различные нестандарты, реализованные с помощью партнерских технологий (например,Weborama). Наценка в данном случае согласовывается индивидуально.</t>
  </si>
  <si>
    <t>Тех требования</t>
  </si>
  <si>
    <t>Прайс-лист на размещение текстовой рекламы на сайте www.kp.ru Россия</t>
  </si>
  <si>
    <t>Сезонные коэффициенты для текстовых материалов</t>
  </si>
  <si>
    <t>Месяц</t>
  </si>
  <si>
    <t>Коэффициент</t>
  </si>
  <si>
    <t>Вид рекламы</t>
  </si>
  <si>
    <t>Позиция №</t>
  </si>
  <si>
    <t>Гео</t>
  </si>
  <si>
    <t>Размещение</t>
  </si>
  <si>
    <t>Период</t>
  </si>
  <si>
    <t>Стоимость размещения без НДС</t>
  </si>
  <si>
    <t>Технические требования/Описание</t>
  </si>
  <si>
    <t>Статья</t>
  </si>
  <si>
    <t>Россия</t>
  </si>
  <si>
    <t xml:space="preserve">сутки на главной </t>
  </si>
  <si>
    <t xml:space="preserve">в ленте новостей в прокрутке </t>
  </si>
  <si>
    <t>Комментарий в статье</t>
  </si>
  <si>
    <t>Комментарий к статье</t>
  </si>
  <si>
    <t>Максимальное количество знаков в комментарии - 500</t>
  </si>
  <si>
    <t>Прямая текстовая трансляция</t>
  </si>
  <si>
    <t>Суперобложка на главной сайта (верх страницы)</t>
  </si>
  <si>
    <t>Текстовый анонс в ТОПе блока по теме на главной с фото за сутки до мероприятия и во время</t>
  </si>
  <si>
    <t>Онлайн-конференция</t>
  </si>
  <si>
    <t xml:space="preserve">Сбор вопросов. Анонсирование:
- 1 неделя в разделе по теме виджетом и сквозное по сайту 2 000 000 показов (9 слот)
- в разделе пресс-центр анонс в статике
</t>
  </si>
  <si>
    <t>1 неделя анонс конференции + 1 сутки анонс итоговой статьи</t>
  </si>
  <si>
    <t xml:space="preserve">Механика:
1. На сайте в разделе пресс-центр открывается отдельная страница с описанием конференции и формой для вопросов. 
2. Страница анонсируется на сайте КП и в социальных сетях: ВК,ФБ,ОК. 
3. В течение 1 недели собираем вопросы от пользователей и 1 раз в день отправляем представителю компании для формирования ответов. Ответы выкладываем сразу на страницу конференции. Вопросы проходят премодерацию и появляются на сайте вместе с ответами. Пример онлайн конференции на сайте: https://www.kp.ru/daily/press/detail/15048/
4. По итогам конференции размещается статья, в которой публикуются вопросы/ответы с конференции и дополнительная информация, которая не была затронута в вопросах. Размещаются фотографии спикеров. </t>
  </si>
  <si>
    <t xml:space="preserve">Итоговая статья с результатами конференции.                               </t>
  </si>
  <si>
    <t>Наценки</t>
  </si>
  <si>
    <t>Вид</t>
  </si>
  <si>
    <t>%</t>
  </si>
  <si>
    <t>нативное размещение</t>
  </si>
  <si>
    <t>статья в широкоформатной верстке</t>
  </si>
  <si>
    <t>за срочность</t>
  </si>
  <si>
    <t>до 100%</t>
  </si>
  <si>
    <t xml:space="preserve">Стоимость размещения, руб. без НДС </t>
  </si>
  <si>
    <t>Москва</t>
  </si>
  <si>
    <t>Тип размещения</t>
  </si>
  <si>
    <t>CPM до НДС руб.</t>
  </si>
  <si>
    <t>Видео</t>
  </si>
  <si>
    <t>В статьях</t>
  </si>
  <si>
    <t>динамика</t>
  </si>
  <si>
    <t>Видео блок с плеером разворачивается внутри основного контента сайта при попадании 50% в область видимости пользователя. Если после начала воспроизведения область видимости становится меньше 50% блока, то реклама ставится на паузу. По умолчанию воспроизведение видео стартует с выключенным звуком.</t>
  </si>
  <si>
    <t>в статье</t>
  </si>
  <si>
    <t>статика</t>
  </si>
  <si>
    <t>Размещение видео в статье клиента</t>
  </si>
  <si>
    <t>в блоке ВИДЕО на главной</t>
  </si>
  <si>
    <t>1 сутки</t>
  </si>
  <si>
    <t>Размещение видео ролика в блоке видео на главной станице сайта</t>
  </si>
  <si>
    <t>1 час</t>
  </si>
  <si>
    <t xml:space="preserve">Прямая трансляция на странице статьи* </t>
  </si>
  <si>
    <t xml:space="preserve">* дополнительно можно организовать прямую трансляцию в соц.сетях </t>
  </si>
  <si>
    <t>сутки</t>
  </si>
  <si>
    <t>Прайс-лист на размещение спецпроектов на сайте www.kp.ru Россия</t>
  </si>
  <si>
    <t>С НДС 20%</t>
  </si>
  <si>
    <t>Гарантия охвата</t>
  </si>
  <si>
    <t>30 000 за 1 год: 15 000 в первые 3 месяца, 15 000 с 4 месяца и до года</t>
  </si>
  <si>
    <t>50 000 за 1 год: 25 000 в первые 3 месяца, 25 000 с4-го месяца и до года</t>
  </si>
  <si>
    <t>2 недели</t>
  </si>
  <si>
    <t>месяц</t>
  </si>
  <si>
    <t>Статика на главной странице</t>
  </si>
  <si>
    <t xml:space="preserve">e-mail рассылка </t>
  </si>
  <si>
    <t>анонсирование проектов на сайте КП</t>
  </si>
  <si>
    <t>тгб с внешней ссылкой на сайт компании</t>
  </si>
  <si>
    <t>Стандартные скидки на спецпроекты не распространяются</t>
  </si>
  <si>
    <t xml:space="preserve">Прайс-лист на размещение рекламы в группах в соц.сетях kp.ru </t>
  </si>
  <si>
    <t>Стоимость размещения, руб. без НДС</t>
  </si>
  <si>
    <t>1 пост в одной соц.сети</t>
  </si>
  <si>
    <t>неделя</t>
  </si>
  <si>
    <t>Интеграция в видео-блок</t>
  </si>
  <si>
    <t>Размещение информации о компании в виде статичного или динамичного post-roll (объявление-заставке в конце ролика) во все видеоролики, публикуемые в сообществах.</t>
  </si>
  <si>
    <t>3 000 000 просмотров</t>
  </si>
  <si>
    <t>Статичный или динамичный post-roll может содержать в
себе: логотип компании, одну фразу не длиннее 15 знаков.
Брендирование баннера - в редакционном стиле.
Дополнительно в описании к видео ролику можно
разместить ссылку на ваше официальное сообщество в
соц. сети</t>
  </si>
  <si>
    <t>6 000 000 просмотров</t>
  </si>
  <si>
    <t>12 000 000 просмотров</t>
  </si>
  <si>
    <t>Размещение ролика на youtube канале КП</t>
  </si>
  <si>
    <t>от 2000 просмотров</t>
  </si>
  <si>
    <t>размещение поста с переходом на внешний ресурс</t>
  </si>
  <si>
    <t>* дополнительное продвижение возможно только при размещении товаров и услуг в рамках закона о рекламе</t>
  </si>
  <si>
    <t>Описание</t>
  </si>
  <si>
    <t>Анонсирование</t>
  </si>
  <si>
    <t>Охват</t>
  </si>
  <si>
    <t>Нативная реклама</t>
  </si>
  <si>
    <t>Рубрика</t>
  </si>
  <si>
    <t>Полезный контент по теме рекламодателя с индивидуальной разработкой структуры раздела сео-специалистом. Наполнение раздела: 
-главная страница раздела с общей информацией о проекте: анонсы материалов, карточками, картой и др.
-страницы статей по теме раздела в формате обзора, советов, списков и т.д. с контактной информацией и переходами на сайт компании;
сквозное оформление раздела: обложка раздела в стилистике темы, баннеры или советы в правой колонке общим размером 400х1200. 
Пример: Намоленые места Подмосковья https://www.kp.ru/russia/podmoskove/namolennye-mesta</t>
  </si>
  <si>
    <t>от 1 до 6 месяцев                 (в зависимости от задач РК);
География продвижения раздела по выбору рекламодателя (РФ или отдельные регионы)</t>
  </si>
  <si>
    <t>бессрочно; 
география продвижения и охват по выбору рекламодателя (РФ или отдельные</t>
  </si>
  <si>
    <t>Страница объекта</t>
  </si>
  <si>
    <t>Анонс в рубрике по теме</t>
  </si>
  <si>
    <t>бессрочно; 
география продвижения и охват по выбору рекламодателя (РФ или отдельные регионы</t>
  </si>
  <si>
    <t>Колонка Советы</t>
  </si>
  <si>
    <t>Размещение блока с тематическими советами в правой колонке на десктоп версии и под контентом на мобильной версии проекта</t>
  </si>
  <si>
    <t>1-6 месяцев до выполнения kpi на выбор рекламодателя</t>
  </si>
  <si>
    <t xml:space="preserve">Интеграции в сборные  редакционные проекты  (1 объект) </t>
  </si>
  <si>
    <t>Интеграция в редакционный проект в виде карточки объекта с переходом на страницу объекта с подробным описанием.</t>
  </si>
  <si>
    <t>1 год</t>
  </si>
  <si>
    <t>Прайс-лист на размещение в проекте Афиша</t>
  </si>
  <si>
    <t>240х400/300х600 слева</t>
  </si>
  <si>
    <t>240х400/300х600 справа</t>
  </si>
  <si>
    <t>Новости 24</t>
  </si>
  <si>
    <t>300х250</t>
  </si>
  <si>
    <t>1 (второй экран)</t>
  </si>
  <si>
    <t>10.2м</t>
  </si>
  <si>
    <t>6м</t>
  </si>
  <si>
    <t xml:space="preserve">Горизонтальный баннер, 1 экран.     </t>
  </si>
  <si>
    <t xml:space="preserve">Стоимость размещения, руб., без НДС </t>
  </si>
  <si>
    <t>Стоимость размещения, руб., с НДС 20%</t>
  </si>
  <si>
    <t>Гарантия просмотров</t>
  </si>
  <si>
    <t>Стоимость контакта до ндс</t>
  </si>
  <si>
    <t>в специальном разделе с широкоформатной версткой Поисковый трафик+анонсирование на сайте в первые 3 месяца текстовыми и баннерными форматами общим объемом не менее 1 000 000 показов</t>
  </si>
  <si>
    <t xml:space="preserve">Бессрочно с анонсированием на сайте в первые 3 месяца. </t>
  </si>
  <si>
    <t>Материал готовится журналистом КП с подбором ключевых слов и разработкой структуры текста сео-специалистом КП. Обзор о товарах/услугах компании с указанием преимуществ, отзывов, цен, ссылок на сайт. Статья остается на сайте бессрочно.  CTR по переходам от 1% до 8%. Пример: https://www.kp.ru/putevoditel/spetsproekty/otzyvy_gostudy/,  https://www.kp.ru/putevoditel/spetsproekty/noutbuk-asus-zenbook-flip-13/</t>
  </si>
  <si>
    <t>в специальном разделе с широкоформатной версткой Поисковый трафик+анонсирование на сайте в первые 3 месяца текстовыми и баннерными форматами общим объемом не менее 2 000 000 показов</t>
  </si>
  <si>
    <t>Индивидуальный лендинг: карточки, советы, списки, мифы, вопрос-ответ, инфографика</t>
  </si>
  <si>
    <t>Примеры форматов: 
- карточки с вертикальной прокруткой https://www.kp.ru/putevoditel/spetsproekty/kak-uluchshit-kachestvo-sna/                                      - карточки с горизонтальной прокруткой https://www.kp.ru/best/dibikor/  
- "Испытано на себе"  https://www.kp.ru/putevoditel/spetsproekty/vk-pay-i-bank-khoum-kredit/
- списки https://www.kp.ru/putevoditel/spetsproekty/ehpokha-digital/
- вопрос-ответ https://www.kp.ru/best/msk/psb-zhkkh/</t>
  </si>
  <si>
    <t>LONGREAD (от 5 000 знаков)</t>
  </si>
  <si>
    <t>Лонгрид - длинное чтение. Статья в жанре истории в широкоформатной журнальной верстке с фото, видео, инфографикой и т.д. Пример: https://www.kp.ru/putevoditel/spetsproekty/bereg-dobrykh-del/, https://www.kp.ru/putevoditel/spetsproekty/proekty-vsm-v-rossii/, https://www.kp.ru/best/msk/sila-pokolenij/</t>
  </si>
  <si>
    <t xml:space="preserve">Спецпроект в широкоформатной журнальной верстке-слайдер с фото, видео, инфографикой, рубрикатором и т.д. Пример: https://www.kp.ru/best/msk/prostye-recepty-iz-myasa/  , https://www.kp.ru/best/msk/goroda-zolotogo-koltsa-rossii/  </t>
  </si>
  <si>
    <t>Собственный раздел в редакционной верстке КП</t>
  </si>
  <si>
    <t>Интерактив: опрос, тест, викторина, игра
голосование, конкурс</t>
  </si>
  <si>
    <t>1-2 месяца</t>
  </si>
  <si>
    <t>Примеры форматов: тест в шаблоне сайта https://www.kp.ru/daily/217200/4311358/ , тест/опрос Апестер https://renderer.apester.com/v2/60362e76f695924ed94a5727?preview=true&amp;iframe_preview=true , тест в шаблоне Тильда, https://www.kp.ru/putevoditel/spetsproekty/bystree-vyshe-smeshnee/, https://www.kp.ru/best/msk/test-k-23-fevralya/</t>
  </si>
  <si>
    <t>Индивидуальный спецпроект</t>
  </si>
  <si>
    <t>Рассчитывается индивидуально под задачи РК</t>
  </si>
  <si>
    <t>название проекта до 25 знаков с пробелами</t>
  </si>
  <si>
    <t xml:space="preserve">Техтребования: Фото: ширина от 500px, высота - 300px. 
Заголовок (до 75 знаков).
Анонс (до 115 знаков). тт и примеры https://docs.google.com/document/d/1zSvweN0-bq86QywlFGTvZR9QPjhWemg9dYerGsYdRDU/edit#heading=h.1yevb0gd5euq
</t>
  </si>
  <si>
    <t xml:space="preserve">https://docs.google.com/document/d/1zSvweN0-bq86QywlFGTvZR9QPjhWemg9dYerGsYdRDU/edit
</t>
  </si>
  <si>
    <t>Видеоформаты</t>
  </si>
  <si>
    <t>по запросу</t>
  </si>
  <si>
    <t>Статика**, внутренние страницы</t>
  </si>
  <si>
    <t>Billboard</t>
  </si>
  <si>
    <t xml:space="preserve">Небоскреб </t>
  </si>
  <si>
    <t>Video</t>
  </si>
  <si>
    <t xml:space="preserve">Нативное outstream видео </t>
  </si>
  <si>
    <t xml:space="preserve">Mobile: Billboard первый экран </t>
  </si>
  <si>
    <t>10,1m</t>
  </si>
  <si>
    <t>CatFish</t>
  </si>
  <si>
    <t>Срок действия прайс-листа с 01.01.2022 по 01.01.2023</t>
  </si>
  <si>
    <t>без гарантии</t>
  </si>
  <si>
    <t xml:space="preserve">Площадка </t>
  </si>
  <si>
    <r>
      <t xml:space="preserve">Пакет </t>
    </r>
    <r>
      <rPr>
        <b/>
        <sz val="9"/>
        <color indexed="8"/>
        <rFont val="Segoe UI"/>
        <family val="2"/>
      </rPr>
      <t>Billboard</t>
    </r>
    <r>
      <rPr>
        <sz val="9"/>
        <color indexed="8"/>
        <rFont val="Segoe UI"/>
        <family val="2"/>
      </rPr>
      <t xml:space="preserve"> 
</t>
    </r>
  </si>
  <si>
    <t xml:space="preserve">Desktop+Mobile Billboard 100%x250
</t>
  </si>
  <si>
    <r>
      <t xml:space="preserve">Пакет </t>
    </r>
    <r>
      <rPr>
        <b/>
        <sz val="9"/>
        <color indexed="8"/>
        <rFont val="Segoe UI"/>
        <family val="2"/>
      </rPr>
      <t>Standart</t>
    </r>
  </si>
  <si>
    <r>
      <t xml:space="preserve">Пакет </t>
    </r>
    <r>
      <rPr>
        <b/>
        <sz val="9"/>
        <color indexed="8"/>
        <rFont val="Segoe UI"/>
        <family val="2"/>
      </rPr>
      <t>Branding</t>
    </r>
  </si>
  <si>
    <t>Desktop+Mobile
работает на всех разрешениях (десктоп и мобильный). На десктопах выглядит как П-образное оформление с верхней перетяжкой, левым и правым полем. На меньших разрешениях - в виде верхней перетяжки</t>
  </si>
  <si>
    <r>
      <t xml:space="preserve">Пакет </t>
    </r>
    <r>
      <rPr>
        <b/>
        <sz val="9"/>
        <color indexed="8"/>
        <rFont val="Segoe UI"/>
        <family val="2"/>
      </rPr>
      <t>Video</t>
    </r>
  </si>
  <si>
    <t>Desktop +Mobile: In-Page Video</t>
  </si>
  <si>
    <r>
      <rPr>
        <sz val="9"/>
        <color indexed="8"/>
        <rFont val="Segoe UI"/>
        <family val="2"/>
      </rPr>
      <t xml:space="preserve">Пакет </t>
    </r>
    <r>
      <rPr>
        <b/>
        <sz val="9"/>
        <color indexed="8"/>
        <rFont val="Segoe UI"/>
        <family val="2"/>
      </rPr>
      <t>CatFish</t>
    </r>
    <r>
      <rPr>
        <sz val="9"/>
        <color indexed="8"/>
        <rFont val="Segoe UI"/>
        <family val="2"/>
      </rPr>
      <t xml:space="preserve">
</t>
    </r>
    <r>
      <rPr>
        <sz val="9"/>
        <color indexed="8"/>
        <rFont val="Segoe UI"/>
        <family val="2"/>
      </rPr>
      <t>Desktop+Mobile</t>
    </r>
  </si>
  <si>
    <t>Desktop+Mobile</t>
  </si>
  <si>
    <t>Слот</t>
  </si>
  <si>
    <t>Перетяжка под статьей</t>
  </si>
  <si>
    <t>все внутренние страницы</t>
  </si>
  <si>
    <r>
      <t>Горизонтальный баннер</t>
    </r>
    <r>
      <rPr>
        <b/>
        <sz val="9"/>
        <color indexed="8"/>
        <rFont val="Segoe UI"/>
        <family val="2"/>
      </rPr>
      <t xml:space="preserve"> в тематических блоках на главной</t>
    </r>
    <r>
      <rPr>
        <sz val="9"/>
        <color indexed="8"/>
        <rFont val="Segoe UI"/>
        <family val="2"/>
      </rPr>
      <t xml:space="preserve"> </t>
    </r>
  </si>
  <si>
    <t>20м</t>
  </si>
  <si>
    <t>20</t>
  </si>
  <si>
    <t>Сссылка на визуализацию</t>
  </si>
  <si>
    <t>Интеграция текстовой/визуальной информации клиента в текст статьи</t>
  </si>
  <si>
    <t>Медийная реклама</t>
  </si>
  <si>
    <t>15 руб/просмотр</t>
  </si>
  <si>
    <t>Статья/новость</t>
  </si>
  <si>
    <t>Раздел</t>
  </si>
  <si>
    <t>Создание раздела клиента под цикл мероприятий.  Серия статей по теме</t>
  </si>
  <si>
    <t>Текстовые анонсы статей в блоке по теме + посты в офиц сообществах Афиши</t>
  </si>
  <si>
    <t>от 1 до 6 месяцев                 (в зависимости от задач РК);</t>
  </si>
  <si>
    <t>Стоимость размещения с НДС</t>
  </si>
  <si>
    <t>от 1 мес до 1 года /реализация количества просмотров. Дальше блоки снимаются или пролонгируются с оплатой за просмотры</t>
  </si>
  <si>
    <t>Стоимость контакта до НДС</t>
  </si>
  <si>
    <t>Тех требования/ Описание</t>
  </si>
  <si>
    <t>Прайс-лист на размещение в проекте Отдых в России</t>
  </si>
  <si>
    <t>Выбор раздела</t>
  </si>
  <si>
    <t>Статья в тематическом разделе</t>
  </si>
  <si>
    <t>Период анонсирования</t>
  </si>
  <si>
    <t>Статья размещается в разделе по теме только при 100% совпадении с тематикой раздела после согласования с Редакцией КП</t>
  </si>
  <si>
    <t>анонс без закрепления</t>
  </si>
  <si>
    <t>Нативные размещения</t>
  </si>
  <si>
    <t>Пост Телеграм, Вайбер</t>
  </si>
  <si>
    <t>1 пост в одном канале</t>
  </si>
  <si>
    <t>1 пост в одном мессенджере (на выбор: публикация в Телеграм, Вайбер)</t>
  </si>
  <si>
    <t>Видеопост Телеграм, Вайбер
(не включая производство)</t>
  </si>
  <si>
    <t>1 пост в одной соц.сети, хронометраж до 2 минут, только собственный продакшн или адаптация КП</t>
  </si>
  <si>
    <t>Видеопост Тикток
(не включая производство)</t>
  </si>
  <si>
    <t>1 пост в одной соц.сети, хронометраж до 3 минут, только собственный продакшн КП</t>
  </si>
  <si>
    <t>Полноразмерная встроенная статья с возможным переходом на сайт клиента.</t>
  </si>
  <si>
    <t>Опрос ВК, ОК, Телеграм, Вайбер</t>
  </si>
  <si>
    <t>1 пост в одной соцсети (на выбор: публикация в ВК, ОК, Телеграм, Вайбер), до 10 вариантов ответа</t>
  </si>
  <si>
    <t>Тест ВК, ОК</t>
  </si>
  <si>
    <t>1 тест в двух соц.сетях</t>
  </si>
  <si>
    <t>1 тест в двух соц.сетях, с правильными и неправильными ответами (викторина), либо тест, в котором вариантам соответствует разное количество баллов</t>
  </si>
  <si>
    <t>1 пост в одной соц.сети, до 10 фотографий</t>
  </si>
  <si>
    <t>Спецпроекты</t>
  </si>
  <si>
    <t>от 3 постов</t>
  </si>
  <si>
    <t>от недели</t>
  </si>
  <si>
    <t>1 пост в трех соц.сетях, не включает продакшн</t>
  </si>
  <si>
    <t>Пакет "Конкурс" ВК</t>
  </si>
  <si>
    <t>От 1 до 3 постов в одной соц.сети</t>
  </si>
  <si>
    <t>Разработка и реализация механики конкурса (без перехода на внешний сайт)</t>
  </si>
  <si>
    <t>3 дня</t>
  </si>
  <si>
    <t>докупка охвата поста (с возможностью таргетинга на подписчиков КП или за пределами сообществ КП по критериям: пол, возраст, география, интересы)</t>
  </si>
  <si>
    <t>10 000 (дополнительно к основному размещению)</t>
  </si>
  <si>
    <t>Другое</t>
  </si>
  <si>
    <t>Размещение ролика на Youtube канале КП</t>
  </si>
  <si>
    <t>Номер слота</t>
  </si>
  <si>
    <t>Доп продвижение</t>
  </si>
  <si>
    <t>Прайс-лист на размещение медийной рекламы на сайте www.kp.ru Россия</t>
  </si>
  <si>
    <t>Интеграция в редакционный SEO - обзор (аренда)</t>
  </si>
  <si>
    <t>10 000 просмотров от 1 мес до 1 года (пока не реализуется гарантия прочтений)</t>
  </si>
  <si>
    <t>20 000 просмотров от 1 мес до 1 года (пока не реализуется гарантия прочтений)</t>
  </si>
  <si>
    <t>60 000 просмотров от 1 мес до 1 года (пока не реализуется гарантия прочтений)</t>
  </si>
  <si>
    <t>150 000 просмотров от 1 мес до 1 года (пока не реализуется гарантия прочтений)</t>
  </si>
  <si>
    <t>Материал готовится КП по релевантной теме популярных запросов в поиске. Возможна адаптация текста под заказчика на время аренды. Продукт компании интегрируется информационными и медийными блоками с призывами к действию, к переходу на сайт заказчика.  Прогнозируемый CTR по переходам от 2% до 15%.</t>
  </si>
  <si>
    <r>
      <rPr>
        <b/>
        <sz val="9"/>
        <color indexed="8"/>
        <rFont val="Segoe UI"/>
        <family val="2"/>
      </rPr>
      <t>kp.ru</t>
    </r>
    <r>
      <rPr>
        <sz val="9"/>
        <color indexed="8"/>
        <rFont val="Segoe UI"/>
        <family val="2"/>
      </rPr>
      <t xml:space="preserve">
Спорт
Сериалы
Выбор экспертов
Доктор
Семья
Женские секреты</t>
    </r>
  </si>
  <si>
    <r>
      <rPr>
        <b/>
        <sz val="9"/>
        <color indexed="8"/>
        <rFont val="Segoe UI"/>
        <family val="2"/>
      </rPr>
      <t>kp.ru</t>
    </r>
    <r>
      <rPr>
        <sz val="9"/>
        <color indexed="8"/>
        <rFont val="Segoe UI"/>
        <family val="2"/>
      </rPr>
      <t xml:space="preserve">
Путеводитель
Афиша
Спорт
Отдых в России
Выбор экспертов
Доктор
Семья
Женские секреты</t>
    </r>
  </si>
  <si>
    <r>
      <rPr>
        <b/>
        <sz val="9"/>
        <color indexed="8"/>
        <rFont val="Segoe UI"/>
        <family val="2"/>
      </rPr>
      <t>kp.ru</t>
    </r>
    <r>
      <rPr>
        <sz val="9"/>
        <color indexed="8"/>
        <rFont val="Segoe UI"/>
        <family val="2"/>
      </rPr>
      <t xml:space="preserve">
Афиша
Спорт
Отдых в России
Выбор экспертов
Доктор
Семья
Женские секреты</t>
    </r>
  </si>
  <si>
    <r>
      <rPr>
        <b/>
        <sz val="9"/>
        <color indexed="8"/>
        <rFont val="Segoe UI"/>
        <family val="2"/>
      </rPr>
      <t>kp.ru</t>
    </r>
    <r>
      <rPr>
        <sz val="9"/>
        <color indexed="8"/>
        <rFont val="Segoe UI"/>
        <family val="2"/>
      </rPr>
      <t xml:space="preserve">
Путеводитель
Афиша
Спорт
Сериалы
Отдых в России
Выбор экспертов
Доктор
Семья
Женские секреты</t>
    </r>
  </si>
  <si>
    <r>
      <t xml:space="preserve">Горизонтальный баннер </t>
    </r>
    <r>
      <rPr>
        <b/>
        <sz val="9"/>
        <color indexed="8"/>
        <rFont val="Segoe UI"/>
        <family val="2"/>
      </rPr>
      <t>под статьей</t>
    </r>
    <r>
      <rPr>
        <sz val="9"/>
        <color indexed="8"/>
        <rFont val="Segoe UI"/>
        <family val="2"/>
      </rPr>
      <t xml:space="preserve">     </t>
    </r>
  </si>
  <si>
    <r>
      <rPr>
        <sz val="9"/>
        <color indexed="8"/>
        <rFont val="Segoe UI"/>
        <family val="2"/>
      </rPr>
      <t>Виджет/вставка для проектов</t>
    </r>
    <r>
      <rPr>
        <b/>
        <sz val="9"/>
        <color indexed="8"/>
        <rFont val="Segoe UI"/>
        <family val="2"/>
      </rPr>
      <t xml:space="preserve"> СПОРТ, АФИША</t>
    </r>
  </si>
  <si>
    <t>ТГБ</t>
  </si>
  <si>
    <r>
      <t xml:space="preserve">Анонс в блоке главных материалов, в </t>
    </r>
    <r>
      <rPr>
        <b/>
        <sz val="9"/>
        <color indexed="8"/>
        <rFont val="Segoe UI"/>
        <family val="2"/>
      </rPr>
      <t>ТОП</t>
    </r>
    <r>
      <rPr>
        <sz val="9"/>
        <color indexed="8"/>
        <rFont val="Segoe UI"/>
        <family val="2"/>
      </rPr>
      <t xml:space="preserve">е с фото / </t>
    </r>
    <r>
      <rPr>
        <b/>
        <sz val="9"/>
        <color indexed="8"/>
        <rFont val="Segoe UI"/>
        <family val="2"/>
      </rPr>
      <t>Картина дня</t>
    </r>
  </si>
  <si>
    <r>
      <t xml:space="preserve">Главная стр. федерального сайта </t>
    </r>
    <r>
      <rPr>
        <b/>
        <sz val="9"/>
        <color indexed="8"/>
        <rFont val="Segoe UI"/>
        <family val="2"/>
      </rPr>
      <t>блок "Москва"</t>
    </r>
    <r>
      <rPr>
        <sz val="9"/>
        <color indexed="8"/>
        <rFont val="Segoe UI"/>
        <family val="2"/>
      </rPr>
      <t xml:space="preserve"> + главная страница msk.kp.ru ,анонс в ТОП с фото</t>
    </r>
  </si>
  <si>
    <r>
      <t xml:space="preserve">Статья с анонсом на главной странице с фото в тематическом разделе </t>
    </r>
    <r>
      <rPr>
        <b/>
        <sz val="9"/>
        <color indexed="8"/>
        <rFont val="Segoe UI"/>
        <family val="2"/>
      </rPr>
      <t>Политика/Экономика/Общество</t>
    </r>
  </si>
  <si>
    <r>
      <t xml:space="preserve">Статья с анонсом на главной странице  в тематическом разделе </t>
    </r>
    <r>
      <rPr>
        <b/>
        <sz val="9"/>
        <color indexed="8"/>
        <rFont val="Segoe UI"/>
        <family val="2"/>
      </rPr>
      <t>Политика/Экономика/Общество без гарантии</t>
    </r>
  </si>
  <si>
    <r>
      <rPr>
        <b/>
        <sz val="9"/>
        <color indexed="8"/>
        <rFont val="Segoe UI"/>
        <family val="2"/>
      </rPr>
      <t>Лента новостей</t>
    </r>
    <r>
      <rPr>
        <sz val="9"/>
        <color indexed="8"/>
        <rFont val="Segoe UI"/>
        <family val="2"/>
      </rPr>
      <t>, сквозное по сайту, объем до 1000 знаков</t>
    </r>
  </si>
  <si>
    <r>
      <rPr>
        <b/>
        <sz val="9"/>
        <color indexed="8"/>
        <rFont val="Segoe UI"/>
        <family val="2"/>
      </rPr>
      <t>Лента новостей</t>
    </r>
    <r>
      <rPr>
        <sz val="9"/>
        <color indexed="8"/>
        <rFont val="Segoe UI"/>
        <family val="2"/>
      </rPr>
      <t xml:space="preserve"> на МОСКВУ , объем до 1000 знаков</t>
    </r>
  </si>
  <si>
    <r>
      <t xml:space="preserve">Статья в </t>
    </r>
    <r>
      <rPr>
        <b/>
        <sz val="9"/>
        <color indexed="8"/>
        <rFont val="Segoe UI"/>
        <family val="2"/>
      </rPr>
      <t>тематическом seo проекте</t>
    </r>
    <r>
      <rPr>
        <sz val="9"/>
        <color indexed="8"/>
        <rFont val="Segoe UI"/>
        <family val="2"/>
      </rPr>
      <t xml:space="preserve"> (Спорт, Доктор, Женские секреты, Семья, Выбор экспертов)</t>
    </r>
  </si>
  <si>
    <t>Статья в seo проектах*</t>
  </si>
  <si>
    <r>
      <rPr>
        <b/>
        <sz val="18"/>
        <color indexed="19"/>
        <rFont val="Segoe UI"/>
        <family val="2"/>
      </rPr>
      <t>Прайс-лист на размещение рекламы в seo проектах:</t>
    </r>
    <r>
      <rPr>
        <b/>
        <sz val="18"/>
        <color indexed="16"/>
        <rFont val="Segoe UI"/>
        <family val="2"/>
      </rPr>
      <t xml:space="preserve">
</t>
    </r>
    <r>
      <rPr>
        <b/>
        <sz val="18"/>
        <color indexed="20"/>
        <rFont val="Segoe UI"/>
        <family val="2"/>
      </rPr>
      <t>СЕМЬЯ</t>
    </r>
    <r>
      <rPr>
        <b/>
        <sz val="18"/>
        <color indexed="16"/>
        <rFont val="Segoe UI"/>
        <family val="2"/>
      </rPr>
      <t xml:space="preserve">, ВЫБОР ЭКСПЕРТОВ, </t>
    </r>
    <r>
      <rPr>
        <b/>
        <sz val="18"/>
        <color indexed="38"/>
        <rFont val="Segoe UI"/>
        <family val="2"/>
      </rPr>
      <t>ДОКТОР</t>
    </r>
    <r>
      <rPr>
        <b/>
        <sz val="18"/>
        <color indexed="16"/>
        <rFont val="Segoe UI"/>
        <family val="2"/>
      </rPr>
      <t xml:space="preserve">, </t>
    </r>
    <r>
      <rPr>
        <b/>
        <sz val="18"/>
        <color indexed="33"/>
        <rFont val="Segoe UI"/>
        <family val="2"/>
      </rPr>
      <t>ЖЕНСКИЕ СЕКРЕТЫ</t>
    </r>
    <r>
      <rPr>
        <b/>
        <sz val="18"/>
        <color indexed="16"/>
        <rFont val="Segoe UI"/>
        <family val="2"/>
      </rPr>
      <t xml:space="preserve">, </t>
    </r>
    <r>
      <rPr>
        <b/>
        <sz val="18"/>
        <color indexed="46"/>
        <rFont val="Segoe UI"/>
        <family val="2"/>
      </rPr>
      <t>АФИША</t>
    </r>
    <r>
      <rPr>
        <b/>
        <sz val="18"/>
        <color indexed="16"/>
        <rFont val="Segoe UI"/>
        <family val="2"/>
      </rPr>
      <t xml:space="preserve">, </t>
    </r>
    <r>
      <rPr>
        <b/>
        <sz val="18"/>
        <color indexed="60"/>
        <rFont val="Segoe UI"/>
        <family val="2"/>
      </rPr>
      <t>ОТДЫХ В РОССИИ</t>
    </r>
    <r>
      <rPr>
        <b/>
        <sz val="18"/>
        <color indexed="16"/>
        <rFont val="Segoe UI"/>
        <family val="2"/>
      </rPr>
      <t xml:space="preserve">, </t>
    </r>
    <r>
      <rPr>
        <b/>
        <sz val="18"/>
        <color indexed="53"/>
        <rFont val="Segoe UI"/>
        <family val="2"/>
      </rPr>
      <t>СПОРТ</t>
    </r>
    <r>
      <rPr>
        <b/>
        <sz val="18"/>
        <color indexed="16"/>
        <rFont val="Segoe UI"/>
        <family val="2"/>
      </rPr>
      <t xml:space="preserve">, </t>
    </r>
    <r>
      <rPr>
        <b/>
        <sz val="18"/>
        <color indexed="8"/>
        <rFont val="Segoe UI"/>
        <family val="2"/>
      </rPr>
      <t>Путеводитель</t>
    </r>
  </si>
  <si>
    <t>Все статьи размещаются с пометкой "реклама". Текст должен быть предоставлен в формате Word, фотографии отдельными файлами в формате jpg (рекомендуется), png (возможно). 
Объем знаков:                   
заголовок: 
 — 70 знаков , max — 100 знаков,
лид (подзаголовок): 
 — 100 знаков, max — 200 знаков
новость онлайн
 — 1000 max — 2000 знаков
Статья
Оптимальный объем 3000 — 4000 знаков. Max — 6 000. В тексте возможно размещение
-3 фото (название и автор фото обязательно) 
-3 ссылки для перехода.</t>
  </si>
  <si>
    <r>
      <t xml:space="preserve">Статья с анонсом на главной странице </t>
    </r>
    <r>
      <rPr>
        <b/>
        <sz val="9"/>
        <color indexed="8"/>
        <rFont val="Segoe UI"/>
        <family val="2"/>
      </rPr>
      <t>с фото в тематическом разделе</t>
    </r>
    <r>
      <rPr>
        <sz val="9"/>
        <color indexed="8"/>
        <rFont val="Segoe UI"/>
        <family val="2"/>
      </rPr>
      <t xml:space="preserve"> и продвижением текстово-графическими анонсами по сайту в динамике.</t>
    </r>
  </si>
  <si>
    <t>анонс сутки до мероприятия, ведение от 1 до 5 часов</t>
  </si>
  <si>
    <t xml:space="preserve">В режиме онлайн журналистом "КП" ведется текстовая трансляция на странице сайта в единой ленте. Фото, видео, новости по теме, конкурс, сбор вопросов, использование соц. сетей через хэш-теги, одновременное ведение из разных мест.
http://www.kp.ru/daily/26493/3362614/ </t>
  </si>
  <si>
    <t>SЕО-обзор индивидуальный (постоянный)</t>
  </si>
  <si>
    <t xml:space="preserve">Примеры: Росатом https://www.kp.ru/putevoditel/spetsproekty/operezhaya-vremya/ , Пиксельная открытка https://www.kp.ru/best/imena-pobedi/, Бизнес https://moscow.business.kp.ru/,  школа еды https://petruha.kp.ru/, тотальный экзамен https://www.kp.ru/putevoditel/spetsproekty/totalnyj-ehkzamen/, контентный https://www.kp.ru/putevoditel/45-plus/  </t>
  </si>
  <si>
    <t>Продакшн рассчитывается и оплачивается дополнительно</t>
  </si>
  <si>
    <t>** Продакшн рассчитывается и оплачивается дополнительно</t>
  </si>
  <si>
    <t>Интеграция в релевантные редакционные sео-обзоры на арендной основе. Интеграция осуществляется 
текстово-графическими или экспертными блоками, ведущими на сайт заказчика.
Контент разделов полностью sео оптимизирован, что позволяет собирать исключительно поисковую аудиторию.</t>
  </si>
  <si>
    <t>Информационный контент по теме рекламодателя. 
-3 000 – 4000 знаков, 
-от 5 фото (горизонтального плана 3000 pix), 
-фотогалерея от 7 фото, 
-гиперссылка на сайт клиента.
Возможность размещения карты и видео
Пример:https://www.kp.ru/russia/anapa/places/sanatorij-rus/chikhat-na-allergiyu</t>
  </si>
  <si>
    <t>Информационная страница о рекламодателе. 
-3 000 – 4 000 знаков, 
-от 5 фото (горизонтального плана 3000 pix), 
-фотогалерея от 7 фото, 
-гиперссылка на сайт клиента или на статью в рамках проекта.
Возможность размещения карты и видео Информационный блок «Как добраться».
Пример: https://www.kp.ru/russia/sankt-peterburg/places/siti-tur/</t>
  </si>
  <si>
    <t>Информационные и медийные блоки в редакционных статьях в разделах по темам:
Выходные, Концерты, Фестивали, Выставки
Варианты интеграции:
1. Цитата организаторов
2. Мнение эксперта
3. Медийно-нативный блок "Рекомендации"</t>
  </si>
  <si>
    <t>Анонсирование мероприятий, информационный контент по теме рекламодателя. 
-3 000 – 4000 знаков, 
-от 5 фото (горизонтального плана 3000 pix), 
-фотогалерея от 7 фото, 
-гиперссылка на сайт клиента</t>
  </si>
  <si>
    <t xml:space="preserve">Прайс-лист на размещение видео рекламы на сайте www.kp.ru </t>
  </si>
  <si>
    <t>За сутки до трансляции анонс на главной сайта в блоке по теме, сама трансляция на странице статьи*</t>
  </si>
  <si>
    <r>
      <t xml:space="preserve">Главная стр., блок </t>
    </r>
    <r>
      <rPr>
        <b/>
        <sz val="9"/>
        <color indexed="8"/>
        <rFont val="Segoe UI"/>
        <family val="2"/>
      </rPr>
      <t>Здоровье</t>
    </r>
    <r>
      <rPr>
        <sz val="9"/>
        <color indexed="8"/>
        <rFont val="Segoe UI"/>
        <family val="2"/>
      </rPr>
      <t xml:space="preserve"> в ТОПе анонс с фото</t>
    </r>
  </si>
  <si>
    <r>
      <t xml:space="preserve">Главная стр., блок </t>
    </r>
    <r>
      <rPr>
        <b/>
        <sz val="9"/>
        <color indexed="8"/>
        <rFont val="Segoe UI"/>
        <family val="2"/>
      </rPr>
      <t>Здоровье</t>
    </r>
    <r>
      <rPr>
        <sz val="9"/>
        <color indexed="8"/>
        <rFont val="Segoe UI"/>
        <family val="2"/>
      </rPr>
      <t xml:space="preserve"> в ТОПе анонс с фото </t>
    </r>
    <r>
      <rPr>
        <b/>
        <sz val="9"/>
        <color indexed="8"/>
        <rFont val="Segoe UI"/>
        <family val="2"/>
      </rPr>
      <t>без гарантии</t>
    </r>
  </si>
  <si>
    <r>
      <t xml:space="preserve">Главная стр., блок по теме: </t>
    </r>
    <r>
      <rPr>
        <b/>
        <sz val="9"/>
        <color indexed="8"/>
        <rFont val="Segoe UI"/>
        <family val="2"/>
      </rPr>
      <t>Авто/</t>
    </r>
    <r>
      <rPr>
        <b/>
        <sz val="9"/>
        <color indexed="8"/>
        <rFont val="Segoe UI"/>
        <family val="2"/>
      </rPr>
      <t>Звезды/Культура/Умные вещи/Туризм/Недвижимость и др. блоки ниже, анонс с фото</t>
    </r>
  </si>
  <si>
    <t>Пост VK, OK, VK stories (текст + картинка + ссылка)</t>
  </si>
  <si>
    <t>1 пост в одной соц.сети (на выбор: публикация в VK, Одноклассники, VK stories)</t>
  </si>
  <si>
    <t>Видеопост VK, OK, Яндекс.Дзен
(не включая производство)</t>
  </si>
  <si>
    <t>1 пост в одной соц.сети (на выбор: публикация в ВК, ОК, Дзен</t>
  </si>
  <si>
    <t>Встроенная статья Телеграм, Я.Дзен</t>
  </si>
  <si>
    <t>Фотогралерея VK, ОК, Телеграм</t>
  </si>
  <si>
    <t>Индивидуальный спецпроект в VK(не включая производство)</t>
  </si>
  <si>
    <t>от 400 000 ₽</t>
  </si>
  <si>
    <t>ВК: разработка механики, подбор инструментов, разработка и поддержка микролендинга в соцсетях, реализация (не включает продакшн), продвижение</t>
  </si>
  <si>
    <t>Пакет "Карточки" VK, ОК (не включая производство)</t>
  </si>
  <si>
    <t>1 пост в двух соцсетях</t>
  </si>
  <si>
    <t>1 пост в двух соц.сетях, не включает продакшн</t>
  </si>
  <si>
    <t>Пакет "Карточки" VК, ОК, Телеграм (не включая производство)</t>
  </si>
  <si>
    <t>Пакет "Марафон" VK, ОК (не включая производство)</t>
  </si>
  <si>
    <t>5 постов в двух соц.сетях</t>
  </si>
  <si>
    <t>1 пост в трех соц.сетях</t>
  </si>
  <si>
    <t>Размещение 5 уникальных постов с карточками-советами в сообществах «КП» в соцсетях ВК, ОК: всего 10 постов
Интеграция партнера: ▪ упоминание в тексте - до 200 знаков ▪ интеграция продукта (визуал +текст) в одну из карточек каждого уникального поста</t>
  </si>
  <si>
    <t>Пакет "Поддержка мероприятия" VK, ОК (не включая производство)</t>
  </si>
  <si>
    <t>Нативный анонс мероприятия в виде уведомления и организация прямой трансляции в двух соц.сетях. Продвижение записи трансляции</t>
  </si>
  <si>
    <t>Размещение анонсов и постов в VК, ОК (не включает продакшн)</t>
  </si>
  <si>
    <t>Пакет дополнительного охвата при размещений поста в VK, ОК</t>
  </si>
  <si>
    <t>Пакет не разбивается: 1 пакет - 1 соцсеть (на выбор: VK, Одноклассники)</t>
  </si>
  <si>
    <t>Пакет включает в себя анонсирование в 2 социальных сетях с переходом на YT канал. Гарантированный суммарный охват анонсирования 20 000.</t>
  </si>
  <si>
    <t>закрепление поста наверху ленты в ОК и VK на 12 часов</t>
  </si>
  <si>
    <t xml:space="preserve">Количество материалов от 4 шт.                                  Брендированный раздел в шаблонной верстке сайта с рубрикатором, видео, фото, статьями, интерактивами
Примеры: https://www.kp.ru/daily/vremya-pitatsya-pravilno/, https://www.kp.ru/daily/odnoznachno-ponimay-znaki/, https://www.kp.ru/daily/right-benefits/, https://www.kp.ru/daily/lazernaya-epilyaciya/
</t>
  </si>
  <si>
    <t>Вынос названия в меню сайта</t>
  </si>
  <si>
    <t>Тех требования к форматам анонсирования</t>
  </si>
  <si>
    <t>ежедневная рассылка</t>
  </si>
  <si>
    <t>Анонсирование:
- текстовый анонс на главной сайта в блоке по теме, 1 выход, 250 000 просмотров главной страницы;
- Текстово-графический блок (объем и место размещения по необходимости набора kpi по прочтениям) , от 500 000 показов
- Баннеры в динамике 500 000 показов;
- пост в офиц сообществах КП в соц. Сетях: ВК,ОК - 20 000</t>
  </si>
  <si>
    <t>Анонсирование: 
- текстовый анонс на главной сайта в блоке по теме, 2 выхода, охват 500 000 просмотров главной страницы; 
- Текстово-графический блок (объем и место размещения по необходимости набора kpi по прочтениям) , от 1 000 000 показов
- Баннеры в динамике - 1 500 000 показов ,
- 1 пост в офиц сообществах КП в соц. Сетях: ВК,ОК - 20 000 чел.</t>
  </si>
  <si>
    <t xml:space="preserve">Анонсирование:
- e-mail рассылка по подписчикам КП, 50 000 чел.  
- 2 выхода текстового анонса на главной сайта - 500 000 просмотров главной страницы; 
- Текстово-графический блок (объем и место размещения по необходимости набора kpi по прочтениям), от 500 000 показов
- 1 пост в офиц сообществах КП в соц. Сетях: ВК,ОК - 20 000 чел.                                           </t>
  </si>
  <si>
    <t xml:space="preserve">Анонсирование:
- e-mail рассылка по подписчикам КП, 50 000 чел.  
- 4 выхода текстового анонса на главной сайта - 1 000 000 просмотров главной страницы; 
- Текстово-графический блок (объем и место размещения по необходимости набора kpi по прочтениям), от 1 000 000 показов                                                                                                   - Баннеры в динамике - 1 500 000 показов ,
- 1 пост в офиц сообществах КП в соц. Сетях: ВК,ОК - 20 000 чел.                                        </t>
  </si>
  <si>
    <t xml:space="preserve">Анонсирование:
- вывод названия раздела в общее меню сайта 
- 4 выхода текстового анонса на главной сайта - 1 000 000 просмотров главной страницы; 
- Текстово-графический блок (объем и место размещения по необходимости набора kpi по прочтениям), от 500 000 показов  
- 2 поста в офиц сообществах КП в соц. Сетях: ВК,ОК - 40 000 чел.                                           </t>
  </si>
  <si>
    <t>Анонсирование:
- текстовый анонс на главной сайта в блоке по теме, 1 выход, 250 000 просмотров главной страницы;
- Текстово-графический блок (объем и место размещения по необходимости набора kpi по прочтениям), от 500 000 показов  
- Баннеры 500 000 показов;
- пост в офиц сообществах КП в соц. Сетях: Вайбер, ВК, ОК - 30 000 чел.</t>
  </si>
  <si>
    <t xml:space="preserve">Анонсирование:
- текстовый анонс на главной сайта в блоке по теме, 2 выхода, охват 500 000 просмотров главной страницы; 
- Текстово-графический блок (объем и место размещения по необходимости набора kpi по прочтениям), от 1 000 000 показов  
- Баннеры - 1 500 000 показов ,
- пост в офиц сообществах КП в соц. Сетях: Вайбер, ВК,ОК с доп продвижением в ВК - 130 000 чел.                                                                                                                    - e-mail рассылка по подписчикам КП, 50 000 чел.  </t>
  </si>
  <si>
    <t xml:space="preserve">Анонсирование:
- текстовый анонс на главной сайта в блоке по теме, 2 выхода, охват 500 000 просмотров главной страницы; 
- Текстово-графический блок (объем и место размещения по необходимости набора kpi по прочтениям), от 1 000 000 показов  
- Баннеры - 3 000 000 показов ,
- пост в офиц сообществах КП в соц. Сетях: Вайбер, ВК,ОК с доп продвижением в ВК  - 230 000 чел.                                                                                                                   - e-mail рассылка по подписчикам КП, 50 000 чел.  </t>
  </si>
  <si>
    <t>Название раздела выводится в меню сайта в раздел по теме
текстовые анонсы материалов проекта на сайте «Отдых в России»
текстовые анонсы на главной и внутренних страницах сайта KP.RU не менее 1 млн. показов
Пост/репост в официальных сообществах «Отдых в России» и КП в социальных сетях: ВК,ОК
е-mail рассылка по подписчикам проекта</t>
  </si>
  <si>
    <t>текстовые  анонсы  на  сайте «Отдых в России» текстовые анонсы на главной и внутренних страницах сайта  KP.RU
пост/репост в официальных сообществах «Отдых в России» и КП в социальных сетях:  ВК,ОК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</si>
</sst>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уб.&quot;;\-#,##0\ &quot;руб.&quot;"/>
    <numFmt numFmtId="167" formatCode="#,##0\ &quot;руб.&quot;;[Red]\-#,##0\ &quot;руб.&quot;"/>
    <numFmt numFmtId="168" formatCode="#,##0.00\ &quot;руб.&quot;;\-#,##0.00\ &quot;руб.&quot;"/>
    <numFmt numFmtId="169" formatCode="#,##0.00\ &quot;руб.&quot;;[Red]\-#,##0.00\ &quot;руб.&quot;"/>
    <numFmt numFmtId="170" formatCode="_-* #,##0\ &quot;руб.&quot;_-;\-* #,##0\ &quot;руб.&quot;_-;_-* &quot;-&quot;\ &quot;руб.&quot;_-;_-@_-"/>
    <numFmt numFmtId="171" formatCode="_-* #,##0\ _р_у_б_._-;\-* #,##0\ _р_у_б_._-;_-* &quot;-&quot;\ _р_у_б_._-;_-@_-"/>
    <numFmt numFmtId="172" formatCode="_-* #,##0.00\ &quot;руб.&quot;_-;\-* #,##0.00\ &quot;руб.&quot;_-;_-* &quot;-&quot;??\ &quot;руб.&quot;_-;_-@_-"/>
    <numFmt numFmtId="173" formatCode="_-* #,##0.00\ _р_у_б_._-;\-* #,##0.00\ _р_у_б_._-;_-* &quot;-&quot;??\ _р_у_б_._-;_-@_-"/>
    <numFmt numFmtId="174" formatCode="0.0"/>
    <numFmt numFmtId="175" formatCode="&quot; &quot;* #,##0&quot;  &quot;;&quot;-&quot;* #,##0&quot;  &quot;;&quot; &quot;* &quot;-  &quot;"/>
    <numFmt numFmtId="176" formatCode="#,##0&quot; ₽&quot;"/>
    <numFmt numFmtId="177" formatCode="&quot; &quot;* #,##0&quot;   &quot;;&quot;-&quot;* #,##0&quot;   &quot;;&quot; &quot;* &quot;-   &quot;"/>
    <numFmt numFmtId="178" formatCode="#,##0.0"/>
    <numFmt numFmtId="179" formatCode="#,##0.00&quot;р.&quot;"/>
    <numFmt numFmtId="180" formatCode="#,##0&quot;р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&quot;₽&quot;"/>
    <numFmt numFmtId="187" formatCode="#,##0.00\ [$₽-419]"/>
    <numFmt numFmtId="188" formatCode="0.0%"/>
  </numFmts>
  <fonts count="91">
    <font>
      <sz val="10"/>
      <color indexed="8"/>
      <name val="Arial"/>
      <family val="0"/>
    </font>
    <font>
      <sz val="11"/>
      <color indexed="8"/>
      <name val="Helvetica Neue"/>
      <family val="2"/>
    </font>
    <font>
      <b/>
      <sz val="14"/>
      <color indexed="8"/>
      <name val="Arial Cyr"/>
      <family val="0"/>
    </font>
    <font>
      <b/>
      <sz val="12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b/>
      <sz val="10"/>
      <color indexed="12"/>
      <name val="Segoe UI"/>
      <family val="2"/>
    </font>
    <font>
      <b/>
      <i/>
      <sz val="10"/>
      <color indexed="8"/>
      <name val="Arial Cyr"/>
      <family val="2"/>
    </font>
    <font>
      <b/>
      <sz val="10"/>
      <color indexed="8"/>
      <name val="Segoe UI"/>
      <family val="2"/>
    </font>
    <font>
      <b/>
      <i/>
      <sz val="10"/>
      <color indexed="12"/>
      <name val="Segoe UI"/>
      <family val="2"/>
    </font>
    <font>
      <b/>
      <sz val="18"/>
      <color indexed="14"/>
      <name val="Segoe UI"/>
      <family val="2"/>
    </font>
    <font>
      <b/>
      <sz val="18"/>
      <color indexed="18"/>
      <name val="Segoe UI"/>
      <family val="2"/>
    </font>
    <font>
      <b/>
      <sz val="16"/>
      <color indexed="8"/>
      <name val="Segoe UI"/>
      <family val="2"/>
    </font>
    <font>
      <b/>
      <i/>
      <sz val="14"/>
      <color indexed="8"/>
      <name val="Segoe UI"/>
      <family val="2"/>
    </font>
    <font>
      <b/>
      <sz val="12"/>
      <color indexed="12"/>
      <name val="Segoe UI"/>
      <family val="2"/>
    </font>
    <font>
      <sz val="9"/>
      <name val="Segoe UI"/>
      <family val="2"/>
    </font>
    <font>
      <sz val="10"/>
      <name val="Arial"/>
      <family val="2"/>
    </font>
    <font>
      <sz val="10"/>
      <name val="Arial Cyr"/>
      <family val="0"/>
    </font>
    <font>
      <i/>
      <sz val="9"/>
      <color indexed="8"/>
      <name val="Segoe UI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18"/>
      <color indexed="16"/>
      <name val="Segoe UI"/>
      <family val="2"/>
    </font>
    <font>
      <sz val="10"/>
      <name val="Segoe UI"/>
      <family val="2"/>
    </font>
    <font>
      <b/>
      <sz val="20"/>
      <color indexed="16"/>
      <name val="Segoe UI"/>
      <family val="2"/>
    </font>
    <font>
      <b/>
      <sz val="20"/>
      <color indexed="14"/>
      <name val="Segoe UI"/>
      <family val="2"/>
    </font>
    <font>
      <b/>
      <sz val="18"/>
      <color indexed="8"/>
      <name val="Segoe UI"/>
      <family val="2"/>
    </font>
    <font>
      <b/>
      <sz val="18"/>
      <color indexed="20"/>
      <name val="Segoe UI"/>
      <family val="2"/>
    </font>
    <font>
      <b/>
      <sz val="18"/>
      <color indexed="38"/>
      <name val="Segoe UI"/>
      <family val="2"/>
    </font>
    <font>
      <b/>
      <sz val="18"/>
      <color indexed="33"/>
      <name val="Segoe UI"/>
      <family val="2"/>
    </font>
    <font>
      <b/>
      <sz val="18"/>
      <color indexed="46"/>
      <name val="Segoe UI"/>
      <family val="2"/>
    </font>
    <font>
      <b/>
      <sz val="18"/>
      <color indexed="60"/>
      <name val="Segoe UI"/>
      <family val="2"/>
    </font>
    <font>
      <b/>
      <sz val="18"/>
      <color indexed="53"/>
      <name val="Segoe UI"/>
      <family val="2"/>
    </font>
    <font>
      <b/>
      <sz val="18"/>
      <color indexed="19"/>
      <name val="Segoe UI"/>
      <family val="2"/>
    </font>
    <font>
      <u val="single"/>
      <sz val="10"/>
      <color indexed="17"/>
      <name val="Segoe UI"/>
      <family val="2"/>
    </font>
    <font>
      <u val="single"/>
      <sz val="10"/>
      <name val="Segoe UI"/>
      <family val="2"/>
    </font>
    <font>
      <b/>
      <i/>
      <sz val="10"/>
      <color indexed="8"/>
      <name val="Segoe UI"/>
      <family val="2"/>
    </font>
    <font>
      <b/>
      <sz val="14"/>
      <color indexed="8"/>
      <name val="Segoe UI"/>
      <family val="2"/>
    </font>
    <font>
      <b/>
      <i/>
      <sz val="9"/>
      <color indexed="8"/>
      <name val="Segoe UI"/>
      <family val="2"/>
    </font>
    <font>
      <b/>
      <sz val="18"/>
      <color indexed="30"/>
      <name val="Segoe UI"/>
      <family val="2"/>
    </font>
    <font>
      <b/>
      <i/>
      <sz val="10"/>
      <name val="Segoe UI"/>
      <family val="2"/>
    </font>
    <font>
      <b/>
      <sz val="10"/>
      <name val="Segoe UI"/>
      <family val="2"/>
    </font>
    <font>
      <b/>
      <sz val="14"/>
      <name val="Segoe UI"/>
      <family val="2"/>
    </font>
    <font>
      <b/>
      <sz val="11"/>
      <name val="Segoe UI"/>
      <family val="2"/>
    </font>
    <font>
      <b/>
      <sz val="16"/>
      <color indexed="12"/>
      <name val="Segoe UI"/>
      <family val="2"/>
    </font>
    <font>
      <u val="single"/>
      <sz val="9"/>
      <color indexed="17"/>
      <name val="Segoe UI"/>
      <family val="2"/>
    </font>
    <font>
      <sz val="11"/>
      <color indexed="12"/>
      <name val="Helvetica Neue"/>
      <family val="2"/>
    </font>
    <font>
      <sz val="11"/>
      <color indexed="16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u val="single"/>
      <sz val="10"/>
      <color indexed="11"/>
      <name val="Arial"/>
      <family val="2"/>
    </font>
    <font>
      <b/>
      <sz val="15"/>
      <color indexed="13"/>
      <name val="Helvetica Neue"/>
      <family val="2"/>
    </font>
    <font>
      <b/>
      <sz val="13"/>
      <color indexed="13"/>
      <name val="Helvetica Neue"/>
      <family val="2"/>
    </font>
    <font>
      <b/>
      <sz val="11"/>
      <color indexed="13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12"/>
      <name val="Helvetica Neue"/>
      <family val="2"/>
    </font>
    <font>
      <b/>
      <sz val="18"/>
      <color indexed="13"/>
      <name val="Helvetica Neue"/>
      <family val="2"/>
    </font>
    <font>
      <sz val="11"/>
      <color indexed="60"/>
      <name val="Helvetica Neue"/>
      <family val="2"/>
    </font>
    <font>
      <sz val="11"/>
      <color indexed="36"/>
      <name val="Helvetica Neue"/>
      <family val="2"/>
    </font>
    <font>
      <i/>
      <sz val="11"/>
      <color indexed="23"/>
      <name val="Helvetica Neue"/>
      <family val="2"/>
    </font>
    <font>
      <sz val="11"/>
      <color indexed="52"/>
      <name val="Helvetica Neue"/>
      <family val="2"/>
    </font>
    <font>
      <sz val="11"/>
      <color indexed="53"/>
      <name val="Helvetica Neue"/>
      <family val="2"/>
    </font>
    <font>
      <sz val="11"/>
      <color indexed="58"/>
      <name val="Helvetica Neue"/>
      <family val="2"/>
    </font>
    <font>
      <u val="single"/>
      <sz val="10"/>
      <color indexed="11"/>
      <name val="Segoe UI"/>
      <family val="2"/>
    </font>
    <font>
      <b/>
      <sz val="20"/>
      <color indexed="19"/>
      <name val="Segoe UI"/>
      <family val="2"/>
    </font>
    <font>
      <u val="single"/>
      <sz val="9"/>
      <color indexed="11"/>
      <name val="Segoe UI"/>
      <family val="2"/>
    </font>
    <font>
      <u val="single"/>
      <sz val="20"/>
      <color indexed="11"/>
      <name val="Segoe UI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b/>
      <sz val="11"/>
      <color rgb="FFFA7D00"/>
      <name val="Helvetica Neue"/>
      <family val="2"/>
    </font>
    <font>
      <u val="single"/>
      <sz val="10"/>
      <color theme="10"/>
      <name val="Arial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b/>
      <sz val="11"/>
      <color theme="0"/>
      <name val="Helvetica Neue"/>
      <family val="2"/>
    </font>
    <font>
      <b/>
      <sz val="18"/>
      <color theme="3"/>
      <name val="Helvetica Neue"/>
      <family val="2"/>
    </font>
    <font>
      <sz val="11"/>
      <color rgb="FF9C6500"/>
      <name val="Helvetica Neue"/>
      <family val="2"/>
    </font>
    <font>
      <sz val="11"/>
      <color rgb="FF9C0006"/>
      <name val="Helvetica Neue"/>
      <family val="2"/>
    </font>
    <font>
      <i/>
      <sz val="11"/>
      <color rgb="FF7F7F7F"/>
      <name val="Helvetica Neue"/>
      <family val="2"/>
    </font>
    <font>
      <sz val="11"/>
      <color rgb="FFFA7D00"/>
      <name val="Helvetica Neue"/>
      <family val="2"/>
    </font>
    <font>
      <sz val="11"/>
      <color rgb="FFFF0000"/>
      <name val="Helvetica Neue"/>
      <family val="2"/>
    </font>
    <font>
      <sz val="11"/>
      <color rgb="FF006100"/>
      <name val="Helvetica Neue"/>
      <family val="2"/>
    </font>
    <font>
      <b/>
      <sz val="10"/>
      <color theme="0"/>
      <name val="Segoe UI"/>
      <family val="2"/>
    </font>
    <font>
      <u val="single"/>
      <sz val="10"/>
      <color theme="10"/>
      <name val="Segoe UI"/>
      <family val="2"/>
    </font>
    <font>
      <b/>
      <sz val="18"/>
      <color rgb="FF0065B3"/>
      <name val="Segoe UI"/>
      <family val="2"/>
    </font>
    <font>
      <b/>
      <sz val="20"/>
      <color rgb="FF0065B3"/>
      <name val="Segoe UI"/>
      <family val="2"/>
    </font>
    <font>
      <u val="single"/>
      <sz val="9"/>
      <color theme="10"/>
      <name val="Segoe UI"/>
      <family val="2"/>
    </font>
    <font>
      <u val="single"/>
      <sz val="20"/>
      <color theme="1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65B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65B3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>
        <color indexed="8"/>
      </left>
      <right style="dotted"/>
      <top style="dotted">
        <color indexed="8"/>
      </top>
      <bottom style="dotted"/>
    </border>
    <border>
      <left style="thin"/>
      <right style="dotted">
        <color indexed="8"/>
      </right>
      <top>
        <color indexed="63"/>
      </top>
      <bottom style="dotted"/>
    </border>
    <border>
      <left style="dotted">
        <color indexed="8"/>
      </left>
      <right style="dotted">
        <color indexed="8"/>
      </right>
      <top>
        <color indexed="63"/>
      </top>
      <bottom style="dotted"/>
    </border>
    <border>
      <left style="dotted">
        <color indexed="8"/>
      </left>
      <right style="dotted"/>
      <top style="dotted"/>
      <bottom style="dotted">
        <color indexed="8"/>
      </bottom>
    </border>
    <border>
      <left style="dotted"/>
      <right>
        <color indexed="63"/>
      </right>
      <top>
        <color indexed="63"/>
      </top>
      <bottom style="thin">
        <color indexed="8"/>
      </bottom>
    </border>
    <border>
      <left style="dotted"/>
      <right style="thin"/>
      <top style="thin">
        <color indexed="8"/>
      </top>
      <bottom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>
        <color indexed="8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/>
      <bottom>
        <color indexed="63"/>
      </bottom>
    </border>
    <border>
      <left style="thin"/>
      <right style="dotted">
        <color indexed="8"/>
      </right>
      <top style="thin">
        <color indexed="8"/>
      </top>
      <bottom/>
    </border>
    <border>
      <left style="thin"/>
      <right style="dotted">
        <color indexed="8"/>
      </right>
      <top>
        <color indexed="63"/>
      </top>
      <bottom/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>
        <color indexed="8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dotted">
        <color indexed="8"/>
      </left>
      <right style="dotted">
        <color indexed="8"/>
      </right>
      <top>
        <color indexed="63"/>
      </top>
      <bottom style="thin"/>
    </border>
    <border>
      <left style="thin"/>
      <right style="dotted">
        <color indexed="8"/>
      </right>
      <top style="dotted"/>
      <bottom>
        <color indexed="63"/>
      </bottom>
    </border>
    <border>
      <left style="thin"/>
      <right style="dotted">
        <color indexed="8"/>
      </right>
      <top>
        <color indexed="63"/>
      </top>
      <bottom style="thin"/>
    </border>
    <border>
      <left style="dotted"/>
      <right style="dotted">
        <color indexed="8"/>
      </right>
      <top style="dotted"/>
      <bottom>
        <color indexed="63"/>
      </bottom>
    </border>
    <border>
      <left style="dotted"/>
      <right style="dotted">
        <color indexed="8"/>
      </right>
      <top>
        <color indexed="63"/>
      </top>
      <bottom style="dotted"/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/>
      <top style="dotted"/>
      <bottom>
        <color indexed="63"/>
      </bottom>
    </border>
    <border>
      <left style="dotted">
        <color indexed="8"/>
      </left>
      <right style="dotted"/>
      <top>
        <color indexed="63"/>
      </top>
      <bottom style="dotted"/>
    </border>
    <border>
      <left style="dotted">
        <color indexed="8"/>
      </left>
      <right style="dotted"/>
      <top>
        <color indexed="63"/>
      </top>
      <bottom style="thin"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8" fillId="0" borderId="0">
      <alignment/>
      <protection/>
    </xf>
    <xf numFmtId="0" fontId="0" fillId="0" borderId="0" applyNumberFormat="0" applyFill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73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wrapText="1"/>
    </xf>
    <xf numFmtId="3" fontId="12" fillId="33" borderId="0" xfId="0" applyNumberFormat="1" applyFont="1" applyFill="1" applyBorder="1" applyAlignment="1">
      <alignment horizontal="center" wrapText="1"/>
    </xf>
    <xf numFmtId="2" fontId="12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49" fontId="22" fillId="33" borderId="0" xfId="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5" fillId="0" borderId="0" xfId="54" applyFont="1">
      <alignment/>
      <protection/>
    </xf>
    <xf numFmtId="0" fontId="18" fillId="0" borderId="0" xfId="54">
      <alignment/>
      <protection/>
    </xf>
    <xf numFmtId="0" fontId="20" fillId="0" borderId="0" xfId="54" applyFont="1">
      <alignment/>
      <protection/>
    </xf>
    <xf numFmtId="49" fontId="3" fillId="0" borderId="0" xfId="54" applyNumberFormat="1" applyFont="1" applyAlignment="1">
      <alignment vertical="center"/>
      <protection/>
    </xf>
    <xf numFmtId="0" fontId="8" fillId="0" borderId="0" xfId="54" applyFont="1" applyAlignment="1">
      <alignment vertical="center" wrapText="1"/>
      <protection/>
    </xf>
    <xf numFmtId="3" fontId="2" fillId="0" borderId="0" xfId="54" applyNumberFormat="1" applyFont="1">
      <alignment/>
      <protection/>
    </xf>
    <xf numFmtId="0" fontId="19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vertical="center"/>
      <protection/>
    </xf>
    <xf numFmtId="49" fontId="3" fillId="0" borderId="10" xfId="54" applyNumberFormat="1" applyFont="1" applyBorder="1" applyAlignment="1">
      <alignment vertical="center"/>
      <protection/>
    </xf>
    <xf numFmtId="0" fontId="4" fillId="0" borderId="10" xfId="54" applyFont="1" applyBorder="1" applyAlignment="1">
      <alignment vertical="center"/>
      <protection/>
    </xf>
    <xf numFmtId="49" fontId="5" fillId="0" borderId="13" xfId="54" applyNumberFormat="1" applyFont="1" applyBorder="1" applyAlignment="1">
      <alignment horizontal="left" vertical="center"/>
      <protection/>
    </xf>
    <xf numFmtId="174" fontId="5" fillId="0" borderId="14" xfId="54" applyNumberFormat="1" applyFont="1" applyBorder="1" applyAlignment="1">
      <alignment horizontal="center" vertical="center"/>
      <protection/>
    </xf>
    <xf numFmtId="174" fontId="5" fillId="0" borderId="15" xfId="54" applyNumberFormat="1" applyFont="1" applyBorder="1" applyAlignment="1">
      <alignment horizontal="center" vertical="center"/>
      <protection/>
    </xf>
    <xf numFmtId="49" fontId="5" fillId="0" borderId="16" xfId="54" applyNumberFormat="1" applyFont="1" applyBorder="1" applyAlignment="1">
      <alignment horizontal="left" vertical="center"/>
      <protection/>
    </xf>
    <xf numFmtId="174" fontId="5" fillId="0" borderId="17" xfId="54" applyNumberFormat="1" applyFont="1" applyBorder="1" applyAlignment="1">
      <alignment horizontal="center" vertical="center"/>
      <protection/>
    </xf>
    <xf numFmtId="174" fontId="5" fillId="0" borderId="18" xfId="54" applyNumberFormat="1" applyFont="1" applyBorder="1" applyAlignment="1">
      <alignment horizontal="center" vertical="center"/>
      <protection/>
    </xf>
    <xf numFmtId="49" fontId="5" fillId="0" borderId="19" xfId="54" applyNumberFormat="1" applyFont="1" applyBorder="1" applyAlignment="1">
      <alignment horizontal="left" vertical="center"/>
      <protection/>
    </xf>
    <xf numFmtId="174" fontId="5" fillId="0" borderId="20" xfId="54" applyNumberFormat="1" applyFont="1" applyBorder="1" applyAlignment="1">
      <alignment horizontal="center" vertical="center"/>
      <protection/>
    </xf>
    <xf numFmtId="174" fontId="5" fillId="0" borderId="21" xfId="54" applyNumberFormat="1" applyFont="1" applyBorder="1" applyAlignment="1">
      <alignment horizontal="center" vertical="center"/>
      <protection/>
    </xf>
    <xf numFmtId="177" fontId="6" fillId="0" borderId="0" xfId="54" applyNumberFormat="1" applyFont="1" applyBorder="1" applyAlignment="1">
      <alignment horizontal="center" vertical="center" wrapText="1"/>
      <protection/>
    </xf>
    <xf numFmtId="177" fontId="9" fillId="0" borderId="0" xfId="54" applyNumberFormat="1" applyFont="1" applyBorder="1" applyAlignment="1">
      <alignment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9" fontId="6" fillId="0" borderId="0" xfId="54" applyNumberFormat="1" applyFont="1" applyBorder="1" applyAlignment="1">
      <alignment horizontal="center" vertical="center" wrapText="1"/>
      <protection/>
    </xf>
    <xf numFmtId="0" fontId="18" fillId="0" borderId="0" xfId="54" applyBorder="1">
      <alignment/>
      <protection/>
    </xf>
    <xf numFmtId="9" fontId="5" fillId="0" borderId="22" xfId="54" applyNumberFormat="1" applyFont="1" applyFill="1" applyBorder="1" applyAlignment="1">
      <alignment vertical="center" wrapText="1"/>
      <protection/>
    </xf>
    <xf numFmtId="9" fontId="5" fillId="0" borderId="23" xfId="54" applyNumberFormat="1" applyFont="1" applyFill="1" applyBorder="1" applyAlignment="1">
      <alignment vertical="center" wrapText="1"/>
      <protection/>
    </xf>
    <xf numFmtId="9" fontId="5" fillId="0" borderId="0" xfId="54" applyNumberFormat="1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vertical="center" wrapText="1"/>
      <protection/>
    </xf>
    <xf numFmtId="0" fontId="0" fillId="33" borderId="0" xfId="0" applyFill="1" applyBorder="1" applyAlignment="1">
      <alignment wrapText="1"/>
    </xf>
    <xf numFmtId="0" fontId="4" fillId="0" borderId="0" xfId="54" applyFont="1" applyBorder="1" applyAlignment="1">
      <alignment vertical="center"/>
      <protection/>
    </xf>
    <xf numFmtId="49" fontId="3" fillId="0" borderId="0" xfId="54" applyNumberFormat="1" applyFont="1" applyBorder="1" applyAlignment="1">
      <alignment vertical="center"/>
      <protection/>
    </xf>
    <xf numFmtId="3" fontId="6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>
      <alignment/>
      <protection/>
    </xf>
    <xf numFmtId="0" fontId="20" fillId="0" borderId="0" xfId="54" applyFont="1" applyBorder="1">
      <alignment/>
      <protection/>
    </xf>
    <xf numFmtId="0" fontId="0" fillId="33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3" fillId="0" borderId="0" xfId="54" applyFont="1" applyAlignment="1">
      <alignment horizontal="center" vertical="center"/>
      <protection/>
    </xf>
    <xf numFmtId="0" fontId="18" fillId="0" borderId="0" xfId="54" applyAlignment="1">
      <alignment horizontal="center"/>
      <protection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9" fontId="5" fillId="0" borderId="24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49" fontId="5" fillId="0" borderId="14" xfId="54" applyNumberFormat="1" applyFont="1" applyBorder="1" applyAlignment="1">
      <alignment horizontal="center" vertical="center"/>
      <protection/>
    </xf>
    <xf numFmtId="49" fontId="5" fillId="0" borderId="17" xfId="54" applyNumberFormat="1" applyFont="1" applyBorder="1" applyAlignment="1">
      <alignment horizontal="center" vertical="center"/>
      <protection/>
    </xf>
    <xf numFmtId="49" fontId="5" fillId="0" borderId="20" xfId="54" applyNumberFormat="1" applyFont="1" applyBorder="1" applyAlignment="1">
      <alignment horizontal="center" vertical="center"/>
      <protection/>
    </xf>
    <xf numFmtId="49" fontId="5" fillId="0" borderId="25" xfId="54" applyNumberFormat="1" applyFont="1" applyBorder="1" applyAlignment="1">
      <alignment horizontal="left" vertical="center" wrapText="1"/>
      <protection/>
    </xf>
    <xf numFmtId="0" fontId="22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49" fontId="5" fillId="0" borderId="26" xfId="54" applyNumberFormat="1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left" vertical="center" wrapText="1"/>
    </xf>
    <xf numFmtId="0" fontId="5" fillId="0" borderId="27" xfId="54" applyFont="1" applyBorder="1" applyAlignment="1">
      <alignment horizontal="left" vertical="center" wrapText="1"/>
      <protection/>
    </xf>
    <xf numFmtId="49" fontId="5" fillId="0" borderId="28" xfId="54" applyNumberFormat="1" applyFont="1" applyBorder="1" applyAlignment="1">
      <alignment horizontal="left" vertical="center" wrapText="1"/>
      <protection/>
    </xf>
    <xf numFmtId="49" fontId="85" fillId="34" borderId="10" xfId="55" applyNumberFormat="1" applyFont="1" applyFill="1" applyBorder="1" applyAlignment="1">
      <alignment horizontal="center" vertical="center" wrapText="1"/>
    </xf>
    <xf numFmtId="49" fontId="85" fillId="34" borderId="29" xfId="55" applyNumberFormat="1" applyFont="1" applyFill="1" applyBorder="1" applyAlignment="1">
      <alignment horizontal="center" vertical="center" wrapText="1"/>
    </xf>
    <xf numFmtId="0" fontId="5" fillId="0" borderId="30" xfId="54" applyFont="1" applyBorder="1" applyAlignment="1">
      <alignment horizontal="center" vertical="center" wrapText="1"/>
      <protection/>
    </xf>
    <xf numFmtId="49" fontId="5" fillId="0" borderId="31" xfId="54" applyNumberFormat="1" applyFont="1" applyBorder="1" applyAlignment="1">
      <alignment horizontal="center" vertical="center" wrapText="1"/>
      <protection/>
    </xf>
    <xf numFmtId="49" fontId="5" fillId="0" borderId="24" xfId="54" applyNumberFormat="1" applyFont="1" applyBorder="1" applyAlignment="1">
      <alignment horizontal="center" vertical="center" wrapText="1"/>
      <protection/>
    </xf>
    <xf numFmtId="176" fontId="5" fillId="0" borderId="27" xfId="54" applyNumberFormat="1" applyFont="1" applyBorder="1" applyAlignment="1">
      <alignment horizontal="center" vertical="center" wrapText="1"/>
      <protection/>
    </xf>
    <xf numFmtId="49" fontId="5" fillId="0" borderId="32" xfId="54" applyNumberFormat="1" applyFont="1" applyBorder="1" applyAlignment="1">
      <alignment horizontal="center" vertical="center" wrapText="1"/>
      <protection/>
    </xf>
    <xf numFmtId="49" fontId="5" fillId="0" borderId="27" xfId="54" applyNumberFormat="1" applyFont="1" applyBorder="1" applyAlignment="1">
      <alignment horizontal="center" vertical="center" wrapText="1"/>
      <protection/>
    </xf>
    <xf numFmtId="176" fontId="5" fillId="0" borderId="33" xfId="54" applyNumberFormat="1" applyFont="1" applyBorder="1" applyAlignment="1">
      <alignment horizontal="center" vertical="center" wrapText="1"/>
      <protection/>
    </xf>
    <xf numFmtId="0" fontId="5" fillId="0" borderId="24" xfId="54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49" fontId="5" fillId="0" borderId="35" xfId="54" applyNumberFormat="1" applyFont="1" applyBorder="1" applyAlignment="1">
      <alignment horizontal="center" vertical="center" wrapText="1"/>
      <protection/>
    </xf>
    <xf numFmtId="49" fontId="7" fillId="34" borderId="36" xfId="54" applyNumberFormat="1" applyFont="1" applyFill="1" applyBorder="1" applyAlignment="1">
      <alignment horizontal="center" vertical="center" wrapText="1"/>
      <protection/>
    </xf>
    <xf numFmtId="49" fontId="7" fillId="34" borderId="37" xfId="54" applyNumberFormat="1" applyFont="1" applyFill="1" applyBorder="1" applyAlignment="1">
      <alignment horizontal="center" vertical="center" wrapText="1"/>
      <protection/>
    </xf>
    <xf numFmtId="0" fontId="7" fillId="34" borderId="38" xfId="54" applyFont="1" applyFill="1" applyBorder="1" applyAlignment="1">
      <alignment horizontal="center" vertical="center" wrapText="1"/>
      <protection/>
    </xf>
    <xf numFmtId="49" fontId="5" fillId="0" borderId="39" xfId="54" applyNumberFormat="1" applyFont="1" applyBorder="1" applyAlignment="1">
      <alignment horizontal="left" vertical="center" wrapText="1"/>
      <protection/>
    </xf>
    <xf numFmtId="49" fontId="5" fillId="0" borderId="40" xfId="54" applyNumberFormat="1" applyFont="1" applyBorder="1" applyAlignment="1">
      <alignment horizontal="left" vertical="center" wrapText="1"/>
      <protection/>
    </xf>
    <xf numFmtId="176" fontId="5" fillId="0" borderId="40" xfId="54" applyNumberFormat="1" applyFont="1" applyBorder="1" applyAlignment="1">
      <alignment horizontal="center" vertical="center" wrapText="1"/>
      <protection/>
    </xf>
    <xf numFmtId="49" fontId="5" fillId="0" borderId="41" xfId="54" applyNumberFormat="1" applyFont="1" applyBorder="1" applyAlignment="1">
      <alignment horizontal="left" vertical="center" wrapText="1"/>
      <protection/>
    </xf>
    <xf numFmtId="49" fontId="5" fillId="0" borderId="42" xfId="54" applyNumberFormat="1" applyFont="1" applyBorder="1" applyAlignment="1">
      <alignment horizontal="left" vertical="center" wrapText="1"/>
      <protection/>
    </xf>
    <xf numFmtId="176" fontId="5" fillId="0" borderId="42" xfId="54" applyNumberFormat="1" applyFont="1" applyBorder="1" applyAlignment="1">
      <alignment horizontal="center" vertical="center" wrapText="1"/>
      <protection/>
    </xf>
    <xf numFmtId="49" fontId="5" fillId="0" borderId="43" xfId="54" applyNumberFormat="1" applyFont="1" applyBorder="1" applyAlignment="1">
      <alignment horizontal="center" vertical="center" wrapText="1"/>
      <protection/>
    </xf>
    <xf numFmtId="0" fontId="23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3" fontId="23" fillId="0" borderId="0" xfId="54" applyNumberFormat="1" applyFont="1">
      <alignment/>
      <protection/>
    </xf>
    <xf numFmtId="0" fontId="23" fillId="0" borderId="0" xfId="54" applyFont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23" fillId="0" borderId="44" xfId="54" applyFont="1" applyBorder="1">
      <alignment/>
      <protection/>
    </xf>
    <xf numFmtId="0" fontId="23" fillId="0" borderId="22" xfId="54" applyFont="1" applyBorder="1" applyAlignment="1">
      <alignment horizontal="center"/>
      <protection/>
    </xf>
    <xf numFmtId="0" fontId="23" fillId="0" borderId="22" xfId="54" applyFont="1" applyBorder="1">
      <alignment/>
      <protection/>
    </xf>
    <xf numFmtId="0" fontId="23" fillId="0" borderId="23" xfId="54" applyFont="1" applyBorder="1">
      <alignment/>
      <protection/>
    </xf>
    <xf numFmtId="49" fontId="23" fillId="0" borderId="0" xfId="54" applyNumberFormat="1" applyFont="1">
      <alignment/>
      <protection/>
    </xf>
    <xf numFmtId="0" fontId="23" fillId="0" borderId="45" xfId="54" applyFont="1" applyBorder="1">
      <alignment/>
      <protection/>
    </xf>
    <xf numFmtId="0" fontId="23" fillId="0" borderId="46" xfId="54" applyFont="1" applyBorder="1">
      <alignment/>
      <protection/>
    </xf>
    <xf numFmtId="0" fontId="6" fillId="0" borderId="47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54" applyFont="1">
      <alignment/>
      <protection/>
    </xf>
    <xf numFmtId="0" fontId="4" fillId="33" borderId="41" xfId="0" applyFont="1" applyFill="1" applyBorder="1" applyAlignment="1">
      <alignment wrapText="1"/>
    </xf>
    <xf numFmtId="0" fontId="5" fillId="33" borderId="42" xfId="0" applyFont="1" applyFill="1" applyBorder="1" applyAlignment="1">
      <alignment wrapText="1"/>
    </xf>
    <xf numFmtId="0" fontId="16" fillId="0" borderId="0" xfId="54" applyFont="1" applyBorder="1">
      <alignment/>
      <protection/>
    </xf>
    <xf numFmtId="0" fontId="5" fillId="33" borderId="43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center"/>
    </xf>
    <xf numFmtId="49" fontId="7" fillId="34" borderId="38" xfId="54" applyNumberFormat="1" applyFont="1" applyFill="1" applyBorder="1" applyAlignment="1">
      <alignment horizontal="center" vertical="center" wrapText="1"/>
      <protection/>
    </xf>
    <xf numFmtId="9" fontId="5" fillId="0" borderId="40" xfId="54" applyNumberFormat="1" applyFont="1" applyBorder="1" applyAlignment="1">
      <alignment horizontal="center" vertical="center" wrapText="1"/>
      <protection/>
    </xf>
    <xf numFmtId="49" fontId="5" fillId="0" borderId="39" xfId="54" applyNumberFormat="1" applyFont="1" applyBorder="1" applyAlignment="1">
      <alignment horizontal="left" vertical="top" wrapText="1"/>
      <protection/>
    </xf>
    <xf numFmtId="9" fontId="5" fillId="0" borderId="40" xfId="54" applyNumberFormat="1" applyFont="1" applyBorder="1" applyAlignment="1">
      <alignment horizontal="center" vertical="center"/>
      <protection/>
    </xf>
    <xf numFmtId="49" fontId="5" fillId="0" borderId="40" xfId="54" applyNumberFormat="1" applyFont="1" applyBorder="1" applyAlignment="1">
      <alignment horizontal="center" vertical="center" wrapText="1"/>
      <protection/>
    </xf>
    <xf numFmtId="49" fontId="5" fillId="0" borderId="42" xfId="54" applyNumberFormat="1" applyFont="1" applyBorder="1" applyAlignment="1">
      <alignment horizontal="center" vertical="center" wrapText="1"/>
      <protection/>
    </xf>
    <xf numFmtId="0" fontId="6" fillId="33" borderId="48" xfId="0" applyFont="1" applyFill="1" applyBorder="1" applyAlignment="1">
      <alignment/>
    </xf>
    <xf numFmtId="0" fontId="12" fillId="33" borderId="12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6" fillId="0" borderId="0" xfId="0" applyNumberFormat="1" applyFont="1" applyAlignment="1">
      <alignment/>
    </xf>
    <xf numFmtId="0" fontId="6" fillId="33" borderId="23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center" wrapText="1"/>
    </xf>
    <xf numFmtId="0" fontId="33" fillId="33" borderId="0" xfId="0" applyFont="1" applyFill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6" fillId="33" borderId="49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86" fillId="33" borderId="0" xfId="42" applyFont="1" applyFill="1" applyBorder="1" applyAlignment="1" applyProtection="1">
      <alignment/>
      <protection/>
    </xf>
    <xf numFmtId="0" fontId="35" fillId="33" borderId="23" xfId="0" applyFont="1" applyFill="1" applyBorder="1" applyAlignment="1">
      <alignment/>
    </xf>
    <xf numFmtId="0" fontId="35" fillId="33" borderId="0" xfId="42" applyFont="1" applyFill="1" applyBorder="1" applyAlignment="1" applyProtection="1">
      <alignment/>
      <protection/>
    </xf>
    <xf numFmtId="0" fontId="35" fillId="33" borderId="0" xfId="0" applyFont="1" applyFill="1" applyBorder="1" applyAlignment="1">
      <alignment/>
    </xf>
    <xf numFmtId="0" fontId="35" fillId="0" borderId="0" xfId="0" applyNumberFormat="1" applyFont="1" applyAlignment="1">
      <alignment/>
    </xf>
    <xf numFmtId="0" fontId="9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wrapText="1"/>
    </xf>
    <xf numFmtId="49" fontId="87" fillId="33" borderId="12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/>
    </xf>
    <xf numFmtId="49" fontId="7" fillId="34" borderId="52" xfId="0" applyNumberFormat="1" applyFont="1" applyFill="1" applyBorder="1" applyAlignment="1">
      <alignment horizontal="left" vertical="center" wrapText="1"/>
    </xf>
    <xf numFmtId="49" fontId="7" fillId="34" borderId="53" xfId="0" applyNumberFormat="1" applyFont="1" applyFill="1" applyBorder="1" applyAlignment="1">
      <alignment horizontal="left" vertical="center" wrapText="1"/>
    </xf>
    <xf numFmtId="49" fontId="7" fillId="34" borderId="53" xfId="0" applyNumberFormat="1" applyFont="1" applyFill="1" applyBorder="1" applyAlignment="1">
      <alignment horizontal="center" vertical="center"/>
    </xf>
    <xf numFmtId="49" fontId="5" fillId="33" borderId="54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center"/>
    </xf>
    <xf numFmtId="176" fontId="5" fillId="33" borderId="55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Border="1" applyAlignment="1">
      <alignment/>
    </xf>
    <xf numFmtId="49" fontId="7" fillId="34" borderId="38" xfId="0" applyNumberFormat="1" applyFont="1" applyFill="1" applyBorder="1" applyAlignment="1">
      <alignment horizontal="left" vertical="center"/>
    </xf>
    <xf numFmtId="49" fontId="5" fillId="33" borderId="39" xfId="0" applyNumberFormat="1" applyFont="1" applyFill="1" applyBorder="1" applyAlignment="1">
      <alignment horizontal="left" wrapText="1"/>
    </xf>
    <xf numFmtId="9" fontId="5" fillId="33" borderId="24" xfId="0" applyNumberFormat="1" applyFont="1" applyFill="1" applyBorder="1" applyAlignment="1">
      <alignment horizontal="left"/>
    </xf>
    <xf numFmtId="49" fontId="5" fillId="33" borderId="41" xfId="0" applyNumberFormat="1" applyFont="1" applyFill="1" applyBorder="1" applyAlignment="1">
      <alignment horizontal="left"/>
    </xf>
    <xf numFmtId="49" fontId="5" fillId="33" borderId="43" xfId="0" applyNumberFormat="1" applyFont="1" applyFill="1" applyBorder="1" applyAlignment="1">
      <alignment horizontal="left"/>
    </xf>
    <xf numFmtId="49" fontId="7" fillId="34" borderId="36" xfId="0" applyNumberFormat="1" applyFont="1" applyFill="1" applyBorder="1" applyAlignment="1">
      <alignment horizontal="left" vertical="center" wrapText="1"/>
    </xf>
    <xf numFmtId="0" fontId="6" fillId="34" borderId="37" xfId="0" applyNumberFormat="1" applyFont="1" applyFill="1" applyBorder="1" applyAlignment="1">
      <alignment/>
    </xf>
    <xf numFmtId="49" fontId="7" fillId="34" borderId="37" xfId="0" applyNumberFormat="1" applyFont="1" applyFill="1" applyBorder="1" applyAlignment="1">
      <alignment vertical="center" wrapText="1"/>
    </xf>
    <xf numFmtId="49" fontId="7" fillId="34" borderId="38" xfId="0" applyNumberFormat="1" applyFont="1" applyFill="1" applyBorder="1" applyAlignment="1">
      <alignment horizontal="left" vertical="center" wrapText="1"/>
    </xf>
    <xf numFmtId="178" fontId="5" fillId="33" borderId="40" xfId="0" applyNumberFormat="1" applyFont="1" applyFill="1" applyBorder="1" applyAlignment="1">
      <alignment horizontal="left" vertical="center" wrapText="1"/>
    </xf>
    <xf numFmtId="178" fontId="5" fillId="33" borderId="24" xfId="0" applyNumberFormat="1" applyFont="1" applyFill="1" applyBorder="1" applyAlignment="1">
      <alignment horizontal="left"/>
    </xf>
    <xf numFmtId="49" fontId="5" fillId="33" borderId="39" xfId="0" applyNumberFormat="1" applyFont="1" applyFill="1" applyBorder="1" applyAlignment="1">
      <alignment horizontal="left"/>
    </xf>
    <xf numFmtId="178" fontId="5" fillId="33" borderId="42" xfId="0" applyNumberFormat="1" applyFont="1" applyFill="1" applyBorder="1" applyAlignment="1">
      <alignment horizontal="left" vertical="center" wrapText="1"/>
    </xf>
    <xf numFmtId="178" fontId="5" fillId="33" borderId="43" xfId="0" applyNumberFormat="1" applyFont="1" applyFill="1" applyBorder="1" applyAlignment="1">
      <alignment horizontal="left"/>
    </xf>
    <xf numFmtId="0" fontId="5" fillId="33" borderId="49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horizontal="left"/>
    </xf>
    <xf numFmtId="9" fontId="5" fillId="33" borderId="0" xfId="0" applyNumberFormat="1" applyFont="1" applyFill="1" applyBorder="1" applyAlignment="1">
      <alignment horizontal="center"/>
    </xf>
    <xf numFmtId="0" fontId="5" fillId="0" borderId="40" xfId="0" applyNumberFormat="1" applyFont="1" applyBorder="1" applyAlignment="1">
      <alignment/>
    </xf>
    <xf numFmtId="178" fontId="5" fillId="33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left"/>
    </xf>
    <xf numFmtId="178" fontId="5" fillId="33" borderId="0" xfId="0" applyNumberFormat="1" applyFont="1" applyFill="1" applyBorder="1" applyAlignment="1">
      <alignment horizontal="center"/>
    </xf>
    <xf numFmtId="10" fontId="5" fillId="33" borderId="0" xfId="0" applyNumberFormat="1" applyFont="1" applyFill="1" applyBorder="1" applyAlignment="1">
      <alignment horizontal="left" vertical="center"/>
    </xf>
    <xf numFmtId="0" fontId="5" fillId="0" borderId="42" xfId="0" applyNumberFormat="1" applyFont="1" applyBorder="1" applyAlignment="1">
      <alignment/>
    </xf>
    <xf numFmtId="3" fontId="23" fillId="35" borderId="0" xfId="57" applyNumberFormat="1" applyFont="1" applyFill="1" applyAlignment="1">
      <alignment horizontal="left" vertical="center" wrapText="1"/>
      <protection/>
    </xf>
    <xf numFmtId="2" fontId="23" fillId="33" borderId="0" xfId="0" applyNumberFormat="1" applyFont="1" applyFill="1" applyAlignment="1">
      <alignment horizontal="center"/>
    </xf>
    <xf numFmtId="0" fontId="39" fillId="35" borderId="0" xfId="0" applyFont="1" applyFill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23" fillId="33" borderId="0" xfId="0" applyFont="1" applyFill="1" applyAlignment="1">
      <alignment horizontal="left"/>
    </xf>
    <xf numFmtId="0" fontId="40" fillId="33" borderId="0" xfId="0" applyFont="1" applyFill="1" applyBorder="1" applyAlignment="1">
      <alignment horizontal="left" vertical="center"/>
    </xf>
    <xf numFmtId="179" fontId="41" fillId="33" borderId="0" xfId="0" applyNumberFormat="1" applyFont="1" applyFill="1" applyAlignment="1">
      <alignment horizontal="left" vertical="center"/>
    </xf>
    <xf numFmtId="0" fontId="16" fillId="33" borderId="0" xfId="57" applyFont="1" applyFill="1" applyBorder="1" applyAlignment="1">
      <alignment horizontal="left" vertical="center" wrapText="1"/>
      <protection/>
    </xf>
    <xf numFmtId="0" fontId="16" fillId="33" borderId="0" xfId="57" applyFont="1" applyFill="1" applyAlignment="1">
      <alignment horizontal="left" vertical="center" wrapText="1"/>
      <protection/>
    </xf>
    <xf numFmtId="3" fontId="16" fillId="33" borderId="0" xfId="57" applyNumberFormat="1" applyFont="1" applyFill="1" applyAlignment="1">
      <alignment horizontal="left" vertical="center" wrapText="1"/>
      <protection/>
    </xf>
    <xf numFmtId="2" fontId="23" fillId="33" borderId="0" xfId="0" applyNumberFormat="1" applyFont="1" applyFill="1" applyAlignment="1">
      <alignment horizontal="left"/>
    </xf>
    <xf numFmtId="0" fontId="41" fillId="33" borderId="0" xfId="0" applyFont="1" applyFill="1" applyAlignment="1">
      <alignment horizontal="left" vertical="center"/>
    </xf>
    <xf numFmtId="3" fontId="23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 horizontal="left"/>
    </xf>
    <xf numFmtId="2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86" fillId="0" borderId="0" xfId="42" applyFont="1" applyAlignment="1" applyProtection="1">
      <alignment/>
      <protection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33" borderId="0" xfId="0" applyNumberFormat="1" applyFont="1" applyFill="1" applyAlignment="1">
      <alignment/>
    </xf>
    <xf numFmtId="0" fontId="24" fillId="33" borderId="0" xfId="0" applyFont="1" applyFill="1" applyBorder="1" applyAlignment="1">
      <alignment wrapText="1"/>
    </xf>
    <xf numFmtId="0" fontId="88" fillId="33" borderId="0" xfId="0" applyFont="1" applyFill="1" applyBorder="1" applyAlignment="1">
      <alignment/>
    </xf>
    <xf numFmtId="49" fontId="7" fillId="34" borderId="53" xfId="0" applyNumberFormat="1" applyFont="1" applyFill="1" applyBorder="1" applyAlignment="1">
      <alignment horizontal="center" vertical="center" wrapText="1"/>
    </xf>
    <xf numFmtId="49" fontId="7" fillId="34" borderId="56" xfId="0" applyNumberFormat="1" applyFont="1" applyFill="1" applyBorder="1" applyAlignment="1">
      <alignment horizontal="left" vertical="center" wrapText="1"/>
    </xf>
    <xf numFmtId="49" fontId="7" fillId="34" borderId="57" xfId="0" applyNumberFormat="1" applyFont="1" applyFill="1" applyBorder="1" applyAlignment="1">
      <alignment horizontal="left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49" fontId="7" fillId="34" borderId="58" xfId="0" applyNumberFormat="1" applyFont="1" applyFill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33" borderId="60" xfId="0" applyFont="1" applyFill="1" applyBorder="1" applyAlignment="1">
      <alignment horizontal="left" vertical="center" wrapText="1"/>
    </xf>
    <xf numFmtId="0" fontId="16" fillId="0" borderId="60" xfId="0" applyFont="1" applyBorder="1" applyAlignment="1">
      <alignment horizontal="center" vertical="center" wrapText="1"/>
    </xf>
    <xf numFmtId="186" fontId="16" fillId="0" borderId="60" xfId="0" applyNumberFormat="1" applyFont="1" applyBorder="1" applyAlignment="1">
      <alignment horizontal="center" vertical="center"/>
    </xf>
    <xf numFmtId="3" fontId="16" fillId="0" borderId="60" xfId="0" applyNumberFormat="1" applyFont="1" applyBorder="1" applyAlignment="1">
      <alignment horizontal="center" vertical="center" wrapText="1"/>
    </xf>
    <xf numFmtId="2" fontId="16" fillId="0" borderId="60" xfId="0" applyNumberFormat="1" applyFont="1" applyBorder="1" applyAlignment="1">
      <alignment horizontal="center" vertical="center" wrapText="1"/>
    </xf>
    <xf numFmtId="180" fontId="16" fillId="33" borderId="61" xfId="0" applyNumberFormat="1" applyFont="1" applyFill="1" applyBorder="1" applyAlignment="1">
      <alignment horizontal="left" vertical="center" wrapText="1"/>
    </xf>
    <xf numFmtId="186" fontId="16" fillId="0" borderId="60" xfId="0" applyNumberFormat="1" applyFont="1" applyFill="1" applyBorder="1" applyAlignment="1">
      <alignment horizontal="center" vertical="center"/>
    </xf>
    <xf numFmtId="3" fontId="16" fillId="0" borderId="60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left" vertical="center" wrapText="1"/>
    </xf>
    <xf numFmtId="3" fontId="16" fillId="0" borderId="60" xfId="0" applyNumberFormat="1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left" vertical="center" wrapText="1"/>
    </xf>
    <xf numFmtId="3" fontId="16" fillId="0" borderId="60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 wrapText="1"/>
    </xf>
    <xf numFmtId="186" fontId="16" fillId="0" borderId="62" xfId="0" applyNumberFormat="1" applyFont="1" applyBorder="1" applyAlignment="1">
      <alignment horizontal="center" vertical="center"/>
    </xf>
    <xf numFmtId="3" fontId="16" fillId="0" borderId="62" xfId="0" applyNumberFormat="1" applyFont="1" applyBorder="1" applyAlignment="1">
      <alignment horizontal="center" vertical="center"/>
    </xf>
    <xf numFmtId="2" fontId="16" fillId="0" borderId="62" xfId="0" applyNumberFormat="1" applyFont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179" fontId="7" fillId="36" borderId="63" xfId="0" applyNumberFormat="1" applyFont="1" applyFill="1" applyBorder="1" applyAlignment="1">
      <alignment horizontal="center" vertical="center"/>
    </xf>
    <xf numFmtId="9" fontId="23" fillId="35" borderId="64" xfId="0" applyNumberFormat="1" applyFont="1" applyFill="1" applyBorder="1" applyAlignment="1">
      <alignment horizontal="center"/>
    </xf>
    <xf numFmtId="9" fontId="23" fillId="33" borderId="65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wrapText="1"/>
    </xf>
    <xf numFmtId="0" fontId="33" fillId="33" borderId="0" xfId="0" applyFont="1" applyFill="1" applyBorder="1" applyAlignment="1">
      <alignment horizontal="center" wrapText="1"/>
    </xf>
    <xf numFmtId="49" fontId="87" fillId="33" borderId="0" xfId="0" applyNumberFormat="1" applyFont="1" applyFill="1" applyBorder="1" applyAlignment="1">
      <alignment wrapText="1"/>
    </xf>
    <xf numFmtId="49" fontId="87" fillId="33" borderId="0" xfId="0" applyNumberFormat="1" applyFont="1" applyFill="1" applyBorder="1" applyAlignment="1">
      <alignment/>
    </xf>
    <xf numFmtId="0" fontId="87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49" fontId="5" fillId="33" borderId="66" xfId="0" applyNumberFormat="1" applyFont="1" applyFill="1" applyBorder="1" applyAlignment="1">
      <alignment horizontal="left" vertical="center" wrapText="1"/>
    </xf>
    <xf numFmtId="49" fontId="5" fillId="33" borderId="67" xfId="0" applyNumberFormat="1" applyFont="1" applyFill="1" applyBorder="1" applyAlignment="1">
      <alignment horizontal="left" vertical="center" wrapText="1" readingOrder="1"/>
    </xf>
    <xf numFmtId="49" fontId="5" fillId="33" borderId="67" xfId="0" applyNumberFormat="1" applyFont="1" applyFill="1" applyBorder="1" applyAlignment="1">
      <alignment horizontal="center" vertical="center" readingOrder="1"/>
    </xf>
    <xf numFmtId="187" fontId="5" fillId="33" borderId="67" xfId="0" applyNumberFormat="1" applyFont="1" applyFill="1" applyBorder="1" applyAlignment="1">
      <alignment horizontal="center" vertical="center" readingOrder="1"/>
    </xf>
    <xf numFmtId="3" fontId="5" fillId="33" borderId="67" xfId="0" applyNumberFormat="1" applyFont="1" applyFill="1" applyBorder="1" applyAlignment="1">
      <alignment horizontal="center" vertical="center" wrapText="1" readingOrder="1"/>
    </xf>
    <xf numFmtId="49" fontId="5" fillId="33" borderId="66" xfId="0" applyNumberFormat="1" applyFont="1" applyFill="1" applyBorder="1" applyAlignment="1">
      <alignment horizontal="left" vertical="center" wrapText="1" readingOrder="1"/>
    </xf>
    <xf numFmtId="49" fontId="5" fillId="33" borderId="67" xfId="0" applyNumberFormat="1" applyFont="1" applyFill="1" applyBorder="1" applyAlignment="1">
      <alignment horizontal="center" vertical="center" wrapText="1" readingOrder="1"/>
    </xf>
    <xf numFmtId="49" fontId="5" fillId="33" borderId="68" xfId="0" applyNumberFormat="1" applyFont="1" applyFill="1" applyBorder="1" applyAlignment="1">
      <alignment horizontal="left" vertical="center" wrapText="1" readingOrder="1"/>
    </xf>
    <xf numFmtId="49" fontId="5" fillId="33" borderId="69" xfId="0" applyNumberFormat="1" applyFont="1" applyFill="1" applyBorder="1" applyAlignment="1">
      <alignment horizontal="left" vertical="center" wrapText="1" readingOrder="1"/>
    </xf>
    <xf numFmtId="49" fontId="5" fillId="33" borderId="69" xfId="0" applyNumberFormat="1" applyFont="1" applyFill="1" applyBorder="1" applyAlignment="1">
      <alignment horizontal="center" vertical="center" readingOrder="1"/>
    </xf>
    <xf numFmtId="187" fontId="5" fillId="33" borderId="69" xfId="0" applyNumberFormat="1" applyFont="1" applyFill="1" applyBorder="1" applyAlignment="1">
      <alignment horizontal="center" vertical="center" readingOrder="1"/>
    </xf>
    <xf numFmtId="49" fontId="5" fillId="33" borderId="69" xfId="0" applyNumberFormat="1" applyFont="1" applyFill="1" applyBorder="1" applyAlignment="1">
      <alignment horizontal="center" vertical="center" wrapText="1" readingOrder="1"/>
    </xf>
    <xf numFmtId="49" fontId="7" fillId="34" borderId="70" xfId="0" applyNumberFormat="1" applyFont="1" applyFill="1" applyBorder="1" applyAlignment="1">
      <alignment horizontal="left" vertical="center" wrapText="1" readingOrder="1"/>
    </xf>
    <xf numFmtId="49" fontId="7" fillId="34" borderId="71" xfId="0" applyNumberFormat="1" applyFont="1" applyFill="1" applyBorder="1" applyAlignment="1">
      <alignment horizontal="left" vertical="center" wrapText="1" readingOrder="1"/>
    </xf>
    <xf numFmtId="49" fontId="7" fillId="34" borderId="71" xfId="0" applyNumberFormat="1" applyFont="1" applyFill="1" applyBorder="1" applyAlignment="1">
      <alignment horizontal="center" vertical="center" readingOrder="1"/>
    </xf>
    <xf numFmtId="49" fontId="7" fillId="34" borderId="71" xfId="0" applyNumberFormat="1" applyFont="1" applyFill="1" applyBorder="1" applyAlignment="1">
      <alignment horizontal="center" vertical="center" wrapText="1" readingOrder="1"/>
    </xf>
    <xf numFmtId="49" fontId="14" fillId="0" borderId="0" xfId="0" applyNumberFormat="1" applyFont="1" applyBorder="1" applyAlignment="1">
      <alignment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left" vertical="center" wrapText="1" readingOrder="1"/>
    </xf>
    <xf numFmtId="49" fontId="5" fillId="33" borderId="0" xfId="0" applyNumberFormat="1" applyFont="1" applyFill="1" applyBorder="1" applyAlignment="1">
      <alignment horizontal="center" vertical="center" readingOrder="1"/>
    </xf>
    <xf numFmtId="187" fontId="5" fillId="33" borderId="0" xfId="0" applyNumberFormat="1" applyFont="1" applyFill="1" applyBorder="1" applyAlignment="1">
      <alignment horizontal="center" vertical="center" readingOrder="1"/>
    </xf>
    <xf numFmtId="49" fontId="5" fillId="33" borderId="0" xfId="0" applyNumberFormat="1" applyFont="1" applyFill="1" applyBorder="1" applyAlignment="1">
      <alignment horizontal="center" vertical="center" wrapText="1" readingOrder="1"/>
    </xf>
    <xf numFmtId="0" fontId="5" fillId="33" borderId="0" xfId="0" applyFont="1" applyFill="1" applyBorder="1" applyAlignment="1">
      <alignment horizontal="left" vertical="center"/>
    </xf>
    <xf numFmtId="49" fontId="7" fillId="34" borderId="63" xfId="0" applyNumberFormat="1" applyFont="1" applyFill="1" applyBorder="1" applyAlignment="1">
      <alignment horizontal="center" readingOrder="1"/>
    </xf>
    <xf numFmtId="9" fontId="6" fillId="0" borderId="64" xfId="0" applyNumberFormat="1" applyFont="1" applyBorder="1" applyAlignment="1">
      <alignment horizontal="center" readingOrder="1"/>
    </xf>
    <xf numFmtId="9" fontId="5" fillId="0" borderId="64" xfId="0" applyNumberFormat="1" applyFont="1" applyBorder="1" applyAlignment="1">
      <alignment horizontal="center" readingOrder="1"/>
    </xf>
    <xf numFmtId="49" fontId="7" fillId="34" borderId="57" xfId="0" applyNumberFormat="1" applyFont="1" applyFill="1" applyBorder="1" applyAlignment="1">
      <alignment horizontal="left" vertical="center"/>
    </xf>
    <xf numFmtId="3" fontId="16" fillId="0" borderId="62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79" fontId="9" fillId="33" borderId="50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/>
    </xf>
    <xf numFmtId="0" fontId="6" fillId="33" borderId="73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15" fillId="34" borderId="56" xfId="0" applyNumberFormat="1" applyFont="1" applyFill="1" applyBorder="1" applyAlignment="1">
      <alignment horizontal="left" vertical="center" wrapText="1"/>
    </xf>
    <xf numFmtId="49" fontId="15" fillId="34" borderId="57" xfId="0" applyNumberFormat="1" applyFont="1" applyFill="1" applyBorder="1" applyAlignment="1">
      <alignment horizontal="left" vertical="center" wrapText="1"/>
    </xf>
    <xf numFmtId="49" fontId="15" fillId="34" borderId="57" xfId="0" applyNumberFormat="1" applyFont="1" applyFill="1" applyBorder="1" applyAlignment="1">
      <alignment horizontal="center" vertical="center"/>
    </xf>
    <xf numFmtId="49" fontId="15" fillId="34" borderId="57" xfId="0" applyNumberFormat="1" applyFont="1" applyFill="1" applyBorder="1" applyAlignment="1">
      <alignment horizontal="center" vertical="top" wrapText="1"/>
    </xf>
    <xf numFmtId="49" fontId="15" fillId="34" borderId="57" xfId="0" applyNumberFormat="1" applyFont="1" applyFill="1" applyBorder="1" applyAlignment="1">
      <alignment horizontal="center" vertical="center" wrapText="1"/>
    </xf>
    <xf numFmtId="49" fontId="15" fillId="34" borderId="58" xfId="0" applyNumberFormat="1" applyFont="1" applyFill="1" applyBorder="1" applyAlignment="1">
      <alignment horizontal="center" vertical="center" wrapText="1"/>
    </xf>
    <xf numFmtId="49" fontId="5" fillId="33" borderId="59" xfId="0" applyNumberFormat="1" applyFont="1" applyFill="1" applyBorder="1" applyAlignment="1">
      <alignment horizontal="left" vertical="center" wrapText="1"/>
    </xf>
    <xf numFmtId="0" fontId="5" fillId="33" borderId="60" xfId="0" applyNumberFormat="1" applyFont="1" applyFill="1" applyBorder="1" applyAlignment="1">
      <alignment horizontal="left" vertical="center" wrapText="1"/>
    </xf>
    <xf numFmtId="49" fontId="5" fillId="33" borderId="60" xfId="0" applyNumberFormat="1" applyFont="1" applyFill="1" applyBorder="1" applyAlignment="1">
      <alignment horizontal="center" vertical="center" wrapText="1"/>
    </xf>
    <xf numFmtId="176" fontId="5" fillId="33" borderId="60" xfId="0" applyNumberFormat="1" applyFont="1" applyFill="1" applyBorder="1" applyAlignment="1">
      <alignment horizontal="center" vertical="center"/>
    </xf>
    <xf numFmtId="3" fontId="5" fillId="33" borderId="61" xfId="0" applyNumberFormat="1" applyFont="1" applyFill="1" applyBorder="1" applyAlignment="1">
      <alignment horizontal="center" vertical="center" wrapText="1"/>
    </xf>
    <xf numFmtId="49" fontId="5" fillId="33" borderId="60" xfId="0" applyNumberFormat="1" applyFont="1" applyFill="1" applyBorder="1" applyAlignment="1">
      <alignment horizontal="left" vertical="center" wrapText="1"/>
    </xf>
    <xf numFmtId="49" fontId="5" fillId="33" borderId="74" xfId="0" applyNumberFormat="1" applyFont="1" applyFill="1" applyBorder="1" applyAlignment="1">
      <alignment horizontal="left" vertical="center" wrapText="1"/>
    </xf>
    <xf numFmtId="49" fontId="5" fillId="33" borderId="62" xfId="0" applyNumberFormat="1" applyFont="1" applyFill="1" applyBorder="1" applyAlignment="1">
      <alignment horizontal="left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76" fontId="5" fillId="33" borderId="62" xfId="0" applyNumberFormat="1" applyFont="1" applyFill="1" applyBorder="1" applyAlignment="1">
      <alignment horizontal="center" vertical="center"/>
    </xf>
    <xf numFmtId="3" fontId="5" fillId="33" borderId="75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9" fontId="6" fillId="33" borderId="61" xfId="0" applyNumberFormat="1" applyFont="1" applyFill="1" applyBorder="1" applyAlignment="1">
      <alignment horizontal="center"/>
    </xf>
    <xf numFmtId="9" fontId="6" fillId="33" borderId="75" xfId="0" applyNumberFormat="1" applyFont="1" applyFill="1" applyBorder="1" applyAlignment="1">
      <alignment horizontal="center"/>
    </xf>
    <xf numFmtId="49" fontId="7" fillId="34" borderId="58" xfId="0" applyNumberFormat="1" applyFont="1" applyFill="1" applyBorder="1" applyAlignment="1">
      <alignment horizontal="center" vertical="center"/>
    </xf>
    <xf numFmtId="49" fontId="88" fillId="33" borderId="12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49" fontId="15" fillId="34" borderId="58" xfId="0" applyNumberFormat="1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9" xfId="0" applyFont="1" applyBorder="1" applyAlignment="1">
      <alignment/>
    </xf>
    <xf numFmtId="0" fontId="5" fillId="33" borderId="23" xfId="0" applyFont="1" applyFill="1" applyBorder="1" applyAlignment="1">
      <alignment/>
    </xf>
    <xf numFmtId="3" fontId="5" fillId="33" borderId="61" xfId="0" applyNumberFormat="1" applyFont="1" applyFill="1" applyBorder="1" applyAlignment="1">
      <alignment horizontal="left" vertical="center" wrapText="1"/>
    </xf>
    <xf numFmtId="3" fontId="5" fillId="33" borderId="75" xfId="0" applyNumberFormat="1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/>
    </xf>
    <xf numFmtId="49" fontId="5" fillId="33" borderId="59" xfId="0" applyNumberFormat="1" applyFont="1" applyFill="1" applyBorder="1" applyAlignment="1">
      <alignment horizontal="left" vertical="center"/>
    </xf>
    <xf numFmtId="174" fontId="5" fillId="33" borderId="60" xfId="0" applyNumberFormat="1" applyFont="1" applyFill="1" applyBorder="1" applyAlignment="1">
      <alignment horizontal="center" vertical="center"/>
    </xf>
    <xf numFmtId="49" fontId="5" fillId="33" borderId="60" xfId="0" applyNumberFormat="1" applyFont="1" applyFill="1" applyBorder="1" applyAlignment="1">
      <alignment horizontal="left" vertical="center"/>
    </xf>
    <xf numFmtId="174" fontId="5" fillId="33" borderId="61" xfId="0" applyNumberFormat="1" applyFont="1" applyFill="1" applyBorder="1" applyAlignment="1">
      <alignment horizontal="center" vertical="center"/>
    </xf>
    <xf numFmtId="49" fontId="5" fillId="33" borderId="74" xfId="0" applyNumberFormat="1" applyFont="1" applyFill="1" applyBorder="1" applyAlignment="1">
      <alignment horizontal="left" vertical="center"/>
    </xf>
    <xf numFmtId="174" fontId="5" fillId="33" borderId="62" xfId="0" applyNumberFormat="1" applyFont="1" applyFill="1" applyBorder="1" applyAlignment="1">
      <alignment horizontal="center" vertical="center"/>
    </xf>
    <xf numFmtId="49" fontId="5" fillId="33" borderId="62" xfId="0" applyNumberFormat="1" applyFont="1" applyFill="1" applyBorder="1" applyAlignment="1">
      <alignment horizontal="left" vertical="center"/>
    </xf>
    <xf numFmtId="174" fontId="5" fillId="33" borderId="75" xfId="0" applyNumberFormat="1" applyFont="1" applyFill="1" applyBorder="1" applyAlignment="1">
      <alignment horizontal="center" vertical="center"/>
    </xf>
    <xf numFmtId="49" fontId="5" fillId="12" borderId="56" xfId="0" applyNumberFormat="1" applyFont="1" applyFill="1" applyBorder="1" applyAlignment="1">
      <alignment horizontal="left" vertical="center"/>
    </xf>
    <xf numFmtId="174" fontId="5" fillId="12" borderId="57" xfId="0" applyNumberFormat="1" applyFont="1" applyFill="1" applyBorder="1" applyAlignment="1">
      <alignment horizontal="center" vertical="center"/>
    </xf>
    <xf numFmtId="49" fontId="5" fillId="12" borderId="57" xfId="0" applyNumberFormat="1" applyFont="1" applyFill="1" applyBorder="1" applyAlignment="1">
      <alignment horizontal="left" vertical="center"/>
    </xf>
    <xf numFmtId="174" fontId="5" fillId="12" borderId="58" xfId="0" applyNumberFormat="1" applyFont="1" applyFill="1" applyBorder="1" applyAlignment="1">
      <alignment horizontal="center" vertical="center"/>
    </xf>
    <xf numFmtId="49" fontId="5" fillId="12" borderId="59" xfId="0" applyNumberFormat="1" applyFont="1" applyFill="1" applyBorder="1" applyAlignment="1">
      <alignment horizontal="left" vertical="center"/>
    </xf>
    <xf numFmtId="174" fontId="5" fillId="12" borderId="60" xfId="0" applyNumberFormat="1" applyFont="1" applyFill="1" applyBorder="1" applyAlignment="1">
      <alignment horizontal="center" vertical="center"/>
    </xf>
    <xf numFmtId="49" fontId="5" fillId="12" borderId="60" xfId="0" applyNumberFormat="1" applyFont="1" applyFill="1" applyBorder="1" applyAlignment="1">
      <alignment horizontal="left" vertical="center"/>
    </xf>
    <xf numFmtId="174" fontId="5" fillId="12" borderId="61" xfId="0" applyNumberFormat="1" applyFont="1" applyFill="1" applyBorder="1" applyAlignment="1">
      <alignment horizontal="center" vertical="center"/>
    </xf>
    <xf numFmtId="49" fontId="5" fillId="33" borderId="60" xfId="0" applyNumberFormat="1" applyFont="1" applyFill="1" applyBorder="1" applyAlignment="1">
      <alignment horizontal="left"/>
    </xf>
    <xf numFmtId="0" fontId="5" fillId="0" borderId="23" xfId="0" applyFont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89" fillId="33" borderId="0" xfId="42" applyFont="1" applyFill="1" applyBorder="1" applyAlignment="1" applyProtection="1">
      <alignment/>
      <protection/>
    </xf>
    <xf numFmtId="0" fontId="5" fillId="0" borderId="72" xfId="0" applyFont="1" applyBorder="1" applyAlignment="1">
      <alignment/>
    </xf>
    <xf numFmtId="0" fontId="5" fillId="33" borderId="73" xfId="0" applyFont="1" applyFill="1" applyBorder="1" applyAlignment="1">
      <alignment/>
    </xf>
    <xf numFmtId="49" fontId="7" fillId="34" borderId="76" xfId="0" applyNumberFormat="1" applyFont="1" applyFill="1" applyBorder="1" applyAlignment="1">
      <alignment horizontal="center" vertical="center" wrapText="1"/>
    </xf>
    <xf numFmtId="49" fontId="7" fillId="34" borderId="77" xfId="0" applyNumberFormat="1" applyFont="1" applyFill="1" applyBorder="1" applyAlignment="1">
      <alignment horizontal="center" vertical="center" wrapText="1"/>
    </xf>
    <xf numFmtId="49" fontId="7" fillId="34" borderId="78" xfId="0" applyNumberFormat="1" applyFont="1" applyFill="1" applyBorder="1" applyAlignment="1">
      <alignment horizontal="center" vertical="center" wrapText="1"/>
    </xf>
    <xf numFmtId="49" fontId="7" fillId="34" borderId="79" xfId="0" applyNumberFormat="1" applyFont="1" applyFill="1" applyBorder="1" applyAlignment="1">
      <alignment horizontal="center" vertical="center" wrapText="1"/>
    </xf>
    <xf numFmtId="176" fontId="5" fillId="0" borderId="80" xfId="54" applyNumberFormat="1" applyFont="1" applyBorder="1" applyAlignment="1">
      <alignment horizontal="center" vertical="center" wrapText="1"/>
      <protection/>
    </xf>
    <xf numFmtId="176" fontId="5" fillId="0" borderId="27" xfId="54" applyNumberFormat="1" applyFont="1" applyBorder="1" applyAlignment="1">
      <alignment horizontal="center" vertical="center" wrapText="1"/>
      <protection/>
    </xf>
    <xf numFmtId="49" fontId="5" fillId="0" borderId="81" xfId="54" applyNumberFormat="1" applyFont="1" applyBorder="1" applyAlignment="1">
      <alignment horizontal="left" vertical="center" wrapText="1"/>
      <protection/>
    </xf>
    <xf numFmtId="0" fontId="5" fillId="0" borderId="82" xfId="54" applyFont="1" applyBorder="1" applyAlignment="1">
      <alignment horizontal="left" vertical="center" wrapText="1"/>
      <protection/>
    </xf>
    <xf numFmtId="49" fontId="5" fillId="0" borderId="83" xfId="54" applyNumberFormat="1" applyFont="1" applyBorder="1" applyAlignment="1">
      <alignment horizontal="center" vertical="center" wrapText="1"/>
      <protection/>
    </xf>
    <xf numFmtId="49" fontId="5" fillId="0" borderId="84" xfId="54" applyNumberFormat="1" applyFont="1" applyBorder="1" applyAlignment="1">
      <alignment horizontal="center" vertical="center" wrapText="1"/>
      <protection/>
    </xf>
    <xf numFmtId="176" fontId="5" fillId="0" borderId="83" xfId="54" applyNumberFormat="1" applyFont="1" applyBorder="1" applyAlignment="1">
      <alignment horizontal="center" vertical="center" wrapText="1"/>
      <protection/>
    </xf>
    <xf numFmtId="176" fontId="5" fillId="0" borderId="84" xfId="54" applyNumberFormat="1" applyFont="1" applyBorder="1" applyAlignment="1">
      <alignment horizontal="center" vertical="center" wrapText="1"/>
      <protection/>
    </xf>
    <xf numFmtId="49" fontId="7" fillId="34" borderId="85" xfId="0" applyNumberFormat="1" applyFont="1" applyFill="1" applyBorder="1" applyAlignment="1">
      <alignment horizontal="left" vertical="center" wrapText="1"/>
    </xf>
    <xf numFmtId="49" fontId="7" fillId="34" borderId="86" xfId="0" applyNumberFormat="1" applyFont="1" applyFill="1" applyBorder="1" applyAlignment="1">
      <alignment horizontal="left" vertical="center" wrapText="1"/>
    </xf>
    <xf numFmtId="49" fontId="7" fillId="34" borderId="78" xfId="0" applyNumberFormat="1" applyFont="1" applyFill="1" applyBorder="1" applyAlignment="1">
      <alignment horizontal="left" vertical="center" wrapText="1"/>
    </xf>
    <xf numFmtId="49" fontId="7" fillId="34" borderId="79" xfId="0" applyNumberFormat="1" applyFont="1" applyFill="1" applyBorder="1" applyAlignment="1">
      <alignment horizontal="left" vertical="center" wrapText="1"/>
    </xf>
    <xf numFmtId="49" fontId="85" fillId="34" borderId="87" xfId="55" applyNumberFormat="1" applyFont="1" applyFill="1" applyBorder="1" applyAlignment="1">
      <alignment horizontal="center" vertical="center" wrapText="1"/>
    </xf>
    <xf numFmtId="49" fontId="85" fillId="34" borderId="88" xfId="55" applyNumberFormat="1" applyFont="1" applyFill="1" applyBorder="1" applyAlignment="1">
      <alignment horizontal="center" vertical="center" wrapText="1"/>
    </xf>
    <xf numFmtId="49" fontId="7" fillId="34" borderId="89" xfId="0" applyNumberFormat="1" applyFont="1" applyFill="1" applyBorder="1" applyAlignment="1">
      <alignment horizontal="left" vertical="center" wrapText="1"/>
    </xf>
    <xf numFmtId="0" fontId="5" fillId="0" borderId="31" xfId="54" applyFont="1" applyBorder="1" applyAlignment="1">
      <alignment horizontal="center" vertical="center" wrapText="1"/>
      <protection/>
    </xf>
    <xf numFmtId="0" fontId="5" fillId="0" borderId="90" xfId="54" applyFont="1" applyBorder="1" applyAlignment="1">
      <alignment horizontal="center" vertical="center" wrapText="1"/>
      <protection/>
    </xf>
    <xf numFmtId="49" fontId="5" fillId="0" borderId="80" xfId="54" applyNumberFormat="1" applyFont="1" applyBorder="1" applyAlignment="1">
      <alignment horizontal="center" vertical="center" wrapText="1"/>
      <protection/>
    </xf>
    <xf numFmtId="49" fontId="5" fillId="0" borderId="91" xfId="54" applyNumberFormat="1" applyFont="1" applyBorder="1" applyAlignment="1">
      <alignment horizontal="center" vertical="center" wrapText="1"/>
      <protection/>
    </xf>
    <xf numFmtId="176" fontId="5" fillId="0" borderId="91" xfId="54" applyNumberFormat="1" applyFont="1" applyBorder="1" applyAlignment="1">
      <alignment horizontal="center" vertical="center" wrapText="1"/>
      <protection/>
    </xf>
    <xf numFmtId="49" fontId="5" fillId="0" borderId="92" xfId="54" applyNumberFormat="1" applyFont="1" applyBorder="1" applyAlignment="1">
      <alignment horizontal="left" vertical="center" wrapText="1"/>
      <protection/>
    </xf>
    <xf numFmtId="0" fontId="5" fillId="0" borderId="26" xfId="54" applyFont="1" applyBorder="1" applyAlignment="1">
      <alignment horizontal="left" vertical="center" wrapText="1"/>
      <protection/>
    </xf>
    <xf numFmtId="49" fontId="5" fillId="0" borderId="27" xfId="54" applyNumberFormat="1" applyFont="1" applyBorder="1" applyAlignment="1">
      <alignment horizontal="center" vertical="center" wrapText="1"/>
      <protection/>
    </xf>
    <xf numFmtId="0" fontId="5" fillId="0" borderId="8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9" fontId="7" fillId="34" borderId="37" xfId="54" applyNumberFormat="1" applyFont="1" applyFill="1" applyBorder="1" applyAlignment="1">
      <alignment horizontal="center" vertical="center" wrapText="1"/>
      <protection/>
    </xf>
    <xf numFmtId="0" fontId="7" fillId="34" borderId="40" xfId="54" applyFont="1" applyFill="1" applyBorder="1" applyAlignment="1">
      <alignment horizontal="center" vertical="center" wrapText="1"/>
      <protection/>
    </xf>
    <xf numFmtId="49" fontId="7" fillId="34" borderId="36" xfId="54" applyNumberFormat="1" applyFont="1" applyFill="1" applyBorder="1" applyAlignment="1">
      <alignment horizontal="center" vertical="center" wrapText="1"/>
      <protection/>
    </xf>
    <xf numFmtId="0" fontId="7" fillId="34" borderId="39" xfId="54" applyFont="1" applyFill="1" applyBorder="1" applyAlignment="1">
      <alignment horizontal="center" vertical="center" wrapText="1"/>
      <protection/>
    </xf>
    <xf numFmtId="49" fontId="7" fillId="34" borderId="40" xfId="54" applyNumberFormat="1" applyFont="1" applyFill="1" applyBorder="1" applyAlignment="1">
      <alignment horizontal="center" vertical="center" wrapText="1"/>
      <protection/>
    </xf>
    <xf numFmtId="49" fontId="5" fillId="0" borderId="93" xfId="54" applyNumberFormat="1" applyFont="1" applyBorder="1" applyAlignment="1">
      <alignment horizontal="left" vertical="center" wrapText="1"/>
      <protection/>
    </xf>
    <xf numFmtId="0" fontId="5" fillId="0" borderId="80" xfId="0" applyFont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49" fontId="5" fillId="0" borderId="26" xfId="54" applyNumberFormat="1" applyFont="1" applyBorder="1" applyAlignment="1">
      <alignment horizontal="left" vertical="center" wrapText="1"/>
      <protection/>
    </xf>
    <xf numFmtId="0" fontId="7" fillId="34" borderId="38" xfId="54" applyFont="1" applyFill="1" applyBorder="1" applyAlignment="1">
      <alignment horizontal="center" vertical="center" wrapText="1"/>
      <protection/>
    </xf>
    <xf numFmtId="0" fontId="7" fillId="34" borderId="24" xfId="54" applyFont="1" applyFill="1" applyBorder="1" applyAlignment="1">
      <alignment horizontal="center" vertical="center" wrapText="1"/>
      <protection/>
    </xf>
    <xf numFmtId="49" fontId="5" fillId="0" borderId="94" xfId="54" applyNumberFormat="1" applyFont="1" applyBorder="1" applyAlignment="1">
      <alignment horizontal="center" vertical="center" wrapText="1"/>
      <protection/>
    </xf>
    <xf numFmtId="49" fontId="5" fillId="0" borderId="95" xfId="54" applyNumberFormat="1" applyFont="1" applyBorder="1" applyAlignment="1">
      <alignment horizontal="center" vertical="center" wrapText="1"/>
      <protection/>
    </xf>
    <xf numFmtId="176" fontId="5" fillId="0" borderId="96" xfId="54" applyNumberFormat="1" applyFont="1" applyBorder="1" applyAlignment="1">
      <alignment horizontal="center" vertical="center" wrapText="1"/>
      <protection/>
    </xf>
    <xf numFmtId="176" fontId="5" fillId="0" borderId="97" xfId="54" applyNumberFormat="1" applyFont="1" applyBorder="1" applyAlignment="1">
      <alignment horizontal="center" vertical="center" wrapText="1"/>
      <protection/>
    </xf>
    <xf numFmtId="176" fontId="5" fillId="0" borderId="98" xfId="54" applyNumberFormat="1" applyFont="1" applyBorder="1" applyAlignment="1">
      <alignment horizontal="center" vertical="center" wrapText="1"/>
      <protection/>
    </xf>
    <xf numFmtId="176" fontId="5" fillId="0" borderId="99" xfId="54" applyNumberFormat="1" applyFont="1" applyBorder="1" applyAlignment="1">
      <alignment horizontal="center" vertical="center" wrapText="1"/>
      <protection/>
    </xf>
    <xf numFmtId="49" fontId="5" fillId="0" borderId="98" xfId="54" applyNumberFormat="1" applyFont="1" applyBorder="1" applyAlignment="1">
      <alignment horizontal="center" vertical="center" wrapText="1"/>
      <protection/>
    </xf>
    <xf numFmtId="176" fontId="5" fillId="0" borderId="100" xfId="54" applyNumberFormat="1" applyFont="1" applyBorder="1" applyAlignment="1">
      <alignment horizontal="center" vertical="center" wrapText="1"/>
      <protection/>
    </xf>
    <xf numFmtId="49" fontId="34" fillId="0" borderId="73" xfId="54" applyNumberFormat="1" applyFont="1" applyBorder="1" applyAlignment="1">
      <alignment horizontal="left" wrapText="1"/>
      <protection/>
    </xf>
    <xf numFmtId="0" fontId="23" fillId="0" borderId="73" xfId="54" applyFont="1" applyBorder="1" applyAlignment="1">
      <alignment horizontal="left" wrapText="1"/>
      <protection/>
    </xf>
    <xf numFmtId="0" fontId="23" fillId="0" borderId="45" xfId="54" applyFont="1" applyBorder="1" applyAlignment="1">
      <alignment horizontal="left" wrapText="1"/>
      <protection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0" borderId="98" xfId="0" applyFont="1" applyBorder="1" applyAlignment="1">
      <alignment horizontal="left" vertical="center" wrapText="1"/>
    </xf>
    <xf numFmtId="0" fontId="5" fillId="0" borderId="99" xfId="0" applyFont="1" applyBorder="1" applyAlignment="1">
      <alignment horizontal="left" vertical="center" wrapText="1"/>
    </xf>
    <xf numFmtId="49" fontId="5" fillId="0" borderId="80" xfId="54" applyNumberFormat="1" applyFont="1" applyBorder="1" applyAlignment="1">
      <alignment horizontal="left" vertical="center" wrapText="1"/>
      <protection/>
    </xf>
    <xf numFmtId="49" fontId="5" fillId="0" borderId="91" xfId="54" applyNumberFormat="1" applyFont="1" applyBorder="1" applyAlignment="1">
      <alignment horizontal="left" vertical="center" wrapText="1"/>
      <protection/>
    </xf>
    <xf numFmtId="49" fontId="5" fillId="0" borderId="94" xfId="54" applyNumberFormat="1" applyFont="1" applyBorder="1" applyAlignment="1">
      <alignment horizontal="left" vertical="center" wrapText="1"/>
      <protection/>
    </xf>
    <xf numFmtId="49" fontId="5" fillId="0" borderId="95" xfId="54" applyNumberFormat="1" applyFont="1" applyBorder="1" applyAlignment="1">
      <alignment horizontal="left" vertical="center" wrapText="1"/>
      <protection/>
    </xf>
    <xf numFmtId="49" fontId="5" fillId="0" borderId="84" xfId="54" applyNumberFormat="1" applyFont="1" applyBorder="1" applyAlignment="1">
      <alignment horizontal="left" vertical="center" wrapText="1"/>
      <protection/>
    </xf>
    <xf numFmtId="9" fontId="5" fillId="0" borderId="40" xfId="54" applyNumberFormat="1" applyFont="1" applyBorder="1" applyAlignment="1">
      <alignment horizontal="center" vertical="center"/>
      <protection/>
    </xf>
    <xf numFmtId="9" fontId="5" fillId="0" borderId="40" xfId="54" applyNumberFormat="1" applyFont="1" applyBorder="1" applyAlignment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37" fillId="33" borderId="0" xfId="0" applyNumberFormat="1" applyFont="1" applyFill="1" applyBorder="1" applyAlignment="1">
      <alignment horizontal="left"/>
    </xf>
    <xf numFmtId="0" fontId="37" fillId="33" borderId="0" xfId="0" applyFont="1" applyFill="1" applyBorder="1" applyAlignment="1">
      <alignment horizontal="left"/>
    </xf>
    <xf numFmtId="49" fontId="5" fillId="33" borderId="40" xfId="0" applyNumberFormat="1" applyFont="1" applyFill="1" applyBorder="1" applyAlignment="1">
      <alignment horizontal="left"/>
    </xf>
    <xf numFmtId="3" fontId="5" fillId="33" borderId="40" xfId="0" applyNumberFormat="1" applyFont="1" applyFill="1" applyBorder="1" applyAlignment="1">
      <alignment horizontal="left"/>
    </xf>
    <xf numFmtId="49" fontId="7" fillId="34" borderId="37" xfId="0" applyNumberFormat="1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left" vertical="center" wrapText="1"/>
    </xf>
    <xf numFmtId="49" fontId="5" fillId="33" borderId="54" xfId="0" applyNumberFormat="1" applyFont="1" applyFill="1" applyBorder="1" applyAlignment="1">
      <alignment horizontal="left" vertical="center" wrapText="1"/>
    </xf>
    <xf numFmtId="49" fontId="7" fillId="34" borderId="53" xfId="0" applyNumberFormat="1" applyFont="1" applyFill="1" applyBorder="1" applyAlignment="1">
      <alignment horizontal="left" vertical="center"/>
    </xf>
    <xf numFmtId="179" fontId="7" fillId="34" borderId="53" xfId="0" applyNumberFormat="1" applyFont="1" applyFill="1" applyBorder="1" applyAlignment="1">
      <alignment horizontal="left" vertical="center"/>
    </xf>
    <xf numFmtId="179" fontId="7" fillId="34" borderId="101" xfId="0" applyNumberFormat="1" applyFont="1" applyFill="1" applyBorder="1" applyAlignment="1">
      <alignment horizontal="left" vertical="center"/>
    </xf>
    <xf numFmtId="49" fontId="5" fillId="33" borderId="39" xfId="0" applyNumberFormat="1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vertical="top" wrapText="1"/>
    </xf>
    <xf numFmtId="49" fontId="7" fillId="34" borderId="36" xfId="0" applyNumberFormat="1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5" fillId="33" borderId="54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02" xfId="0" applyNumberFormat="1" applyFont="1" applyFill="1" applyBorder="1" applyAlignment="1">
      <alignment horizontal="left" vertical="center" wrapText="1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55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left" vertical="center"/>
    </xf>
    <xf numFmtId="3" fontId="5" fillId="33" borderId="40" xfId="0" applyNumberFormat="1" applyFont="1" applyFill="1" applyBorder="1" applyAlignment="1">
      <alignment horizontal="left" vertical="center"/>
    </xf>
    <xf numFmtId="49" fontId="5" fillId="33" borderId="42" xfId="0" applyNumberFormat="1" applyFont="1" applyFill="1" applyBorder="1" applyAlignment="1">
      <alignment horizontal="left" vertical="center"/>
    </xf>
    <xf numFmtId="3" fontId="5" fillId="33" borderId="42" xfId="0" applyNumberFormat="1" applyFont="1" applyFill="1" applyBorder="1" applyAlignment="1">
      <alignment horizontal="left" vertical="center"/>
    </xf>
    <xf numFmtId="0" fontId="7" fillId="34" borderId="53" xfId="0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left" vertical="center"/>
    </xf>
    <xf numFmtId="0" fontId="5" fillId="33" borderId="102" xfId="0" applyFont="1" applyFill="1" applyBorder="1" applyAlignment="1">
      <alignment horizontal="left" vertical="center" wrapText="1"/>
    </xf>
    <xf numFmtId="49" fontId="5" fillId="33" borderId="102" xfId="0" applyNumberFormat="1" applyFont="1" applyFill="1" applyBorder="1" applyAlignment="1">
      <alignment horizontal="left" vertical="center" wrapText="1"/>
    </xf>
    <xf numFmtId="0" fontId="5" fillId="33" borderId="55" xfId="0" applyNumberFormat="1" applyFont="1" applyFill="1" applyBorder="1" applyAlignment="1">
      <alignment horizontal="left" vertical="center" wrapText="1"/>
    </xf>
    <xf numFmtId="0" fontId="5" fillId="33" borderId="103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49" fontId="5" fillId="33" borderId="55" xfId="0" applyNumberFormat="1" applyFont="1" applyFill="1" applyBorder="1" applyAlignment="1">
      <alignment horizontal="left" vertical="center" wrapText="1"/>
    </xf>
    <xf numFmtId="0" fontId="5" fillId="33" borderId="55" xfId="0" applyFont="1" applyFill="1" applyBorder="1" applyAlignment="1">
      <alignment horizontal="left" vertical="center" wrapText="1"/>
    </xf>
    <xf numFmtId="0" fontId="5" fillId="33" borderId="104" xfId="0" applyFont="1" applyFill="1" applyBorder="1" applyAlignment="1">
      <alignment horizontal="left" vertical="center" wrapText="1"/>
    </xf>
    <xf numFmtId="0" fontId="5" fillId="33" borderId="55" xfId="0" applyFont="1" applyFill="1" applyBorder="1" applyAlignment="1">
      <alignment horizontal="left" vertical="top" wrapText="1"/>
    </xf>
    <xf numFmtId="0" fontId="16" fillId="0" borderId="6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80" fontId="16" fillId="33" borderId="61" xfId="0" applyNumberFormat="1" applyFont="1" applyFill="1" applyBorder="1" applyAlignment="1">
      <alignment horizontal="left" vertical="center" wrapText="1"/>
    </xf>
    <xf numFmtId="180" fontId="16" fillId="33" borderId="75" xfId="0" applyNumberFormat="1" applyFont="1" applyFill="1" applyBorder="1" applyAlignment="1">
      <alignment horizontal="left" vertical="center" wrapText="1"/>
    </xf>
    <xf numFmtId="0" fontId="23" fillId="35" borderId="0" xfId="56" applyFont="1" applyFill="1" applyAlignment="1">
      <alignment horizontal="left" vertical="center" wrapText="1"/>
      <protection/>
    </xf>
    <xf numFmtId="3" fontId="16" fillId="33" borderId="61" xfId="0" applyNumberFormat="1" applyFont="1" applyFill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23" fillId="33" borderId="66" xfId="0" applyFont="1" applyFill="1" applyBorder="1" applyAlignment="1">
      <alignment wrapText="1"/>
    </xf>
    <xf numFmtId="0" fontId="23" fillId="33" borderId="67" xfId="0" applyFont="1" applyFill="1" applyBorder="1" applyAlignment="1">
      <alignment wrapText="1"/>
    </xf>
    <xf numFmtId="0" fontId="23" fillId="33" borderId="68" xfId="0" applyFont="1" applyFill="1" applyBorder="1" applyAlignment="1">
      <alignment horizontal="left"/>
    </xf>
    <xf numFmtId="0" fontId="23" fillId="33" borderId="69" xfId="0" applyFont="1" applyFill="1" applyBorder="1" applyAlignment="1">
      <alignment horizontal="left"/>
    </xf>
    <xf numFmtId="0" fontId="72" fillId="33" borderId="0" xfId="42" applyFill="1" applyAlignment="1" applyProtection="1">
      <alignment horizontal="left" wrapText="1"/>
      <protection/>
    </xf>
    <xf numFmtId="0" fontId="6" fillId="33" borderId="0" xfId="0" applyFont="1" applyFill="1" applyAlignment="1">
      <alignment horizontal="left" wrapText="1"/>
    </xf>
    <xf numFmtId="0" fontId="10" fillId="36" borderId="70" xfId="0" applyFont="1" applyFill="1" applyBorder="1" applyAlignment="1">
      <alignment vertical="center"/>
    </xf>
    <xf numFmtId="0" fontId="10" fillId="36" borderId="71" xfId="0" applyFont="1" applyFill="1" applyBorder="1" applyAlignment="1">
      <alignment vertical="center"/>
    </xf>
    <xf numFmtId="0" fontId="16" fillId="0" borderId="74" xfId="0" applyFont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7" fillId="34" borderId="71" xfId="0" applyNumberFormat="1" applyFont="1" applyFill="1" applyBorder="1" applyAlignment="1">
      <alignment horizontal="left" vertical="center" wrapText="1" readingOrder="1"/>
    </xf>
    <xf numFmtId="0" fontId="6" fillId="34" borderId="71" xfId="0" applyFont="1" applyFill="1" applyBorder="1" applyAlignment="1">
      <alignment horizontal="left" vertical="center"/>
    </xf>
    <xf numFmtId="0" fontId="6" fillId="34" borderId="63" xfId="0" applyFont="1" applyFill="1" applyBorder="1" applyAlignment="1">
      <alignment horizontal="left" vertical="center"/>
    </xf>
    <xf numFmtId="49" fontId="43" fillId="12" borderId="66" xfId="0" applyNumberFormat="1" applyFont="1" applyFill="1" applyBorder="1" applyAlignment="1">
      <alignment horizontal="left" vertical="center" wrapText="1"/>
    </xf>
    <xf numFmtId="49" fontId="43" fillId="12" borderId="67" xfId="0" applyNumberFormat="1" applyFont="1" applyFill="1" applyBorder="1" applyAlignment="1">
      <alignment horizontal="left" vertical="center" wrapText="1"/>
    </xf>
    <xf numFmtId="49" fontId="43" fillId="12" borderId="64" xfId="0" applyNumberFormat="1" applyFont="1" applyFill="1" applyBorder="1" applyAlignment="1">
      <alignment horizontal="left" vertical="center" wrapText="1"/>
    </xf>
    <xf numFmtId="49" fontId="5" fillId="33" borderId="67" xfId="0" applyNumberFormat="1" applyFont="1" applyFill="1" applyBorder="1" applyAlignment="1">
      <alignment horizontal="left" vertical="center" wrapText="1" readingOrder="1"/>
    </xf>
    <xf numFmtId="0" fontId="5" fillId="33" borderId="67" xfId="0" applyFont="1" applyFill="1" applyBorder="1" applyAlignment="1">
      <alignment horizontal="left" vertical="center"/>
    </xf>
    <xf numFmtId="0" fontId="5" fillId="33" borderId="64" xfId="0" applyFont="1" applyFill="1" applyBorder="1" applyAlignment="1">
      <alignment horizontal="left" vertical="center"/>
    </xf>
    <xf numFmtId="49" fontId="5" fillId="33" borderId="105" xfId="0" applyNumberFormat="1" applyFont="1" applyFill="1" applyBorder="1" applyAlignment="1">
      <alignment horizontal="left" vertical="center" wrapText="1" readingOrder="1"/>
    </xf>
    <xf numFmtId="49" fontId="5" fillId="33" borderId="106" xfId="0" applyNumberFormat="1" applyFont="1" applyFill="1" applyBorder="1" applyAlignment="1">
      <alignment horizontal="left" vertical="center" wrapText="1" readingOrder="1"/>
    </xf>
    <xf numFmtId="49" fontId="5" fillId="33" borderId="107" xfId="0" applyNumberFormat="1" applyFont="1" applyFill="1" applyBorder="1" applyAlignment="1">
      <alignment horizontal="left" vertical="center" wrapText="1" readingOrder="1"/>
    </xf>
    <xf numFmtId="49" fontId="7" fillId="34" borderId="70" xfId="0" applyNumberFormat="1" applyFont="1" applyFill="1" applyBorder="1" applyAlignment="1">
      <alignment readingOrder="1"/>
    </xf>
    <xf numFmtId="0" fontId="6" fillId="34" borderId="71" xfId="0" applyFont="1" applyFill="1" applyBorder="1" applyAlignment="1">
      <alignment/>
    </xf>
    <xf numFmtId="49" fontId="5" fillId="33" borderId="69" xfId="0" applyNumberFormat="1" applyFont="1" applyFill="1" applyBorder="1" applyAlignment="1">
      <alignment horizontal="left" vertical="center" wrapText="1" readingOrder="1"/>
    </xf>
    <xf numFmtId="0" fontId="5" fillId="33" borderId="69" xfId="0" applyFont="1" applyFill="1" applyBorder="1" applyAlignment="1">
      <alignment horizontal="left" vertical="center"/>
    </xf>
    <xf numFmtId="0" fontId="5" fillId="33" borderId="65" xfId="0" applyFont="1" applyFill="1" applyBorder="1" applyAlignment="1">
      <alignment horizontal="left" vertical="center"/>
    </xf>
    <xf numFmtId="49" fontId="5" fillId="0" borderId="108" xfId="0" applyNumberFormat="1" applyFont="1" applyBorder="1" applyAlignment="1">
      <alignment horizontal="left" wrapText="1" readingOrder="1"/>
    </xf>
    <xf numFmtId="49" fontId="5" fillId="0" borderId="109" xfId="0" applyNumberFormat="1" applyFont="1" applyBorder="1" applyAlignment="1">
      <alignment horizontal="left" wrapText="1" readingOrder="1"/>
    </xf>
    <xf numFmtId="49" fontId="5" fillId="0" borderId="0" xfId="0" applyNumberFormat="1" applyFont="1" applyBorder="1" applyAlignment="1">
      <alignment horizontal="left" wrapText="1" readingOrder="1"/>
    </xf>
    <xf numFmtId="49" fontId="5" fillId="33" borderId="66" xfId="0" applyNumberFormat="1" applyFont="1" applyFill="1" applyBorder="1" applyAlignment="1">
      <alignment horizontal="left" readingOrder="1"/>
    </xf>
    <xf numFmtId="0" fontId="6" fillId="33" borderId="67" xfId="0" applyFont="1" applyFill="1" applyBorder="1" applyAlignment="1">
      <alignment horizontal="left"/>
    </xf>
    <xf numFmtId="49" fontId="5" fillId="33" borderId="66" xfId="0" applyNumberFormat="1" applyFont="1" applyFill="1" applyBorder="1" applyAlignment="1">
      <alignment horizontal="left" vertical="center" wrapText="1" readingOrder="1"/>
    </xf>
    <xf numFmtId="0" fontId="5" fillId="33" borderId="66" xfId="0" applyFont="1" applyFill="1" applyBorder="1" applyAlignment="1">
      <alignment horizontal="left" vertical="center"/>
    </xf>
    <xf numFmtId="49" fontId="22" fillId="33" borderId="0" xfId="0" applyNumberFormat="1" applyFont="1" applyFill="1" applyBorder="1" applyAlignment="1">
      <alignment horizontal="left" wrapText="1"/>
    </xf>
    <xf numFmtId="0" fontId="16" fillId="33" borderId="60" xfId="0" applyFont="1" applyFill="1" applyBorder="1" applyAlignment="1">
      <alignment horizontal="left" vertical="center" wrapText="1"/>
    </xf>
    <xf numFmtId="0" fontId="16" fillId="33" borderId="62" xfId="0" applyFont="1" applyFill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left" vertical="center" wrapText="1"/>
    </xf>
    <xf numFmtId="3" fontId="16" fillId="0" borderId="61" xfId="0" applyNumberFormat="1" applyFont="1" applyBorder="1" applyAlignment="1">
      <alignment horizontal="left" vertical="center" wrapText="1"/>
    </xf>
    <xf numFmtId="3" fontId="16" fillId="0" borderId="75" xfId="0" applyNumberFormat="1" applyFont="1" applyBorder="1" applyAlignment="1">
      <alignment horizontal="left" vertical="center" wrapText="1"/>
    </xf>
    <xf numFmtId="49" fontId="7" fillId="34" borderId="56" xfId="0" applyNumberFormat="1" applyFont="1" applyFill="1" applyBorder="1" applyAlignment="1">
      <alignment horizontal="left" vertical="center"/>
    </xf>
    <xf numFmtId="0" fontId="7" fillId="34" borderId="57" xfId="0" applyFont="1" applyFill="1" applyBorder="1" applyAlignment="1">
      <alignment horizontal="left" vertical="center"/>
    </xf>
    <xf numFmtId="49" fontId="34" fillId="33" borderId="73" xfId="0" applyNumberFormat="1" applyFont="1" applyFill="1" applyBorder="1" applyAlignment="1">
      <alignment horizontal="left" wrapText="1"/>
    </xf>
    <xf numFmtId="0" fontId="6" fillId="33" borderId="73" xfId="0" applyFont="1" applyFill="1" applyBorder="1" applyAlignment="1">
      <alignment horizontal="left" wrapText="1"/>
    </xf>
    <xf numFmtId="0" fontId="6" fillId="33" borderId="73" xfId="0" applyFont="1" applyFill="1" applyBorder="1" applyAlignment="1">
      <alignment wrapText="1"/>
    </xf>
    <xf numFmtId="0" fontId="5" fillId="33" borderId="60" xfId="0" applyFont="1" applyFill="1" applyBorder="1" applyAlignment="1">
      <alignment horizontal="left" vertical="center" wrapText="1"/>
    </xf>
    <xf numFmtId="49" fontId="6" fillId="33" borderId="59" xfId="0" applyNumberFormat="1" applyFont="1" applyFill="1" applyBorder="1" applyAlignment="1">
      <alignment wrapText="1"/>
    </xf>
    <xf numFmtId="49" fontId="6" fillId="33" borderId="60" xfId="0" applyNumberFormat="1" applyFont="1" applyFill="1" applyBorder="1" applyAlignment="1">
      <alignment wrapText="1"/>
    </xf>
    <xf numFmtId="49" fontId="7" fillId="34" borderId="56" xfId="0" applyNumberFormat="1" applyFont="1" applyFill="1" applyBorder="1" applyAlignment="1">
      <alignment vertical="center"/>
    </xf>
    <xf numFmtId="49" fontId="7" fillId="34" borderId="57" xfId="0" applyNumberFormat="1" applyFont="1" applyFill="1" applyBorder="1" applyAlignment="1">
      <alignment vertical="center"/>
    </xf>
    <xf numFmtId="49" fontId="6" fillId="33" borderId="74" xfId="0" applyNumberFormat="1" applyFont="1" applyFill="1" applyBorder="1" applyAlignment="1">
      <alignment horizontal="left"/>
    </xf>
    <xf numFmtId="49" fontId="6" fillId="33" borderId="62" xfId="0" applyNumberFormat="1" applyFont="1" applyFill="1" applyBorder="1" applyAlignment="1">
      <alignment horizontal="left"/>
    </xf>
    <xf numFmtId="0" fontId="36" fillId="33" borderId="50" xfId="0" applyFont="1" applyFill="1" applyBorder="1" applyAlignment="1">
      <alignment horizontal="center" vertical="center"/>
    </xf>
    <xf numFmtId="49" fontId="15" fillId="34" borderId="57" xfId="0" applyNumberFormat="1" applyFont="1" applyFill="1" applyBorder="1" applyAlignment="1">
      <alignment horizontal="left" vertical="center"/>
    </xf>
    <xf numFmtId="0" fontId="15" fillId="34" borderId="57" xfId="0" applyFont="1" applyFill="1" applyBorder="1" applyAlignment="1">
      <alignment horizontal="left" vertical="center"/>
    </xf>
    <xf numFmtId="0" fontId="5" fillId="33" borderId="6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5" fillId="33" borderId="60" xfId="0" applyNumberFormat="1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49" fontId="13" fillId="12" borderId="59" xfId="0" applyNumberFormat="1" applyFont="1" applyFill="1" applyBorder="1" applyAlignment="1">
      <alignment horizontal="center" vertical="center" wrapText="1"/>
    </xf>
    <xf numFmtId="0" fontId="44" fillId="12" borderId="60" xfId="0" applyFont="1" applyFill="1" applyBorder="1" applyAlignment="1">
      <alignment horizontal="center" vertical="center" wrapText="1"/>
    </xf>
    <xf numFmtId="0" fontId="44" fillId="12" borderId="61" xfId="0" applyFont="1" applyFill="1" applyBorder="1" applyAlignment="1">
      <alignment horizontal="center" vertical="center" wrapText="1"/>
    </xf>
    <xf numFmtId="49" fontId="5" fillId="33" borderId="59" xfId="0" applyNumberFormat="1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left" vertical="center" wrapText="1"/>
    </xf>
    <xf numFmtId="0" fontId="5" fillId="33" borderId="60" xfId="0" applyNumberFormat="1" applyFont="1" applyFill="1" applyBorder="1" applyAlignment="1">
      <alignment horizontal="left" vertical="center"/>
    </xf>
    <xf numFmtId="49" fontId="90" fillId="12" borderId="110" xfId="42" applyNumberFormat="1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>
      <alignment horizontal="left" vertical="center" wrapText="1"/>
    </xf>
    <xf numFmtId="49" fontId="5" fillId="33" borderId="60" xfId="0" applyNumberFormat="1" applyFont="1" applyFill="1" applyBorder="1" applyAlignment="1">
      <alignment horizontal="left" vertical="center" wrapText="1"/>
    </xf>
    <xf numFmtId="0" fontId="6" fillId="33" borderId="60" xfId="0" applyFont="1" applyFill="1" applyBorder="1" applyAlignment="1">
      <alignment wrapText="1"/>
    </xf>
    <xf numFmtId="49" fontId="34" fillId="33" borderId="45" xfId="0" applyNumberFormat="1" applyFont="1" applyFill="1" applyBorder="1" applyAlignment="1">
      <alignment horizontal="left" wrapText="1"/>
    </xf>
    <xf numFmtId="0" fontId="6" fillId="33" borderId="111" xfId="0" applyFont="1" applyFill="1" applyBorder="1" applyAlignment="1">
      <alignment horizontal="left" wrapText="1"/>
    </xf>
    <xf numFmtId="0" fontId="6" fillId="33" borderId="72" xfId="0" applyFont="1" applyFill="1" applyBorder="1" applyAlignment="1">
      <alignment wrapText="1"/>
    </xf>
    <xf numFmtId="49" fontId="90" fillId="12" borderId="112" xfId="42" applyNumberFormat="1" applyFont="1" applyFill="1" applyBorder="1" applyAlignment="1" applyProtection="1">
      <alignment horizontal="center" vertical="center" wrapText="1"/>
      <protection/>
    </xf>
    <xf numFmtId="0" fontId="90" fillId="12" borderId="110" xfId="42" applyFont="1" applyFill="1" applyBorder="1" applyAlignment="1" applyProtection="1">
      <alignment horizontal="center" vertical="center" wrapText="1"/>
      <protection/>
    </xf>
    <xf numFmtId="0" fontId="90" fillId="12" borderId="113" xfId="42" applyFont="1" applyFill="1" applyBorder="1" applyAlignment="1" applyProtection="1">
      <alignment horizontal="center" vertical="center" wrapText="1"/>
      <protection/>
    </xf>
    <xf numFmtId="0" fontId="6" fillId="33" borderId="62" xfId="0" applyFont="1" applyFill="1" applyBorder="1" applyAlignment="1">
      <alignment horizontal="left"/>
    </xf>
    <xf numFmtId="0" fontId="7" fillId="34" borderId="57" xfId="0" applyFont="1" applyFill="1" applyBorder="1" applyAlignment="1">
      <alignment vertical="center"/>
    </xf>
    <xf numFmtId="49" fontId="5" fillId="33" borderId="62" xfId="0" applyNumberFormat="1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49" fontId="45" fillId="33" borderId="73" xfId="0" applyNumberFormat="1" applyFont="1" applyFill="1" applyBorder="1" applyAlignment="1">
      <alignment horizontal="left" wrapText="1"/>
    </xf>
    <xf numFmtId="0" fontId="5" fillId="33" borderId="73" xfId="0" applyFont="1" applyFill="1" applyBorder="1" applyAlignment="1">
      <alignment horizontal="left" wrapText="1"/>
    </xf>
    <xf numFmtId="0" fontId="5" fillId="33" borderId="61" xfId="0" applyNumberFormat="1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5" fillId="33" borderId="74" xfId="0" applyFont="1" applyFill="1" applyBorder="1" applyAlignment="1">
      <alignment horizontal="left" vertical="center" wrapText="1"/>
    </xf>
    <xf numFmtId="49" fontId="7" fillId="34" borderId="57" xfId="0" applyNumberFormat="1" applyFont="1" applyFill="1" applyBorder="1" applyAlignment="1">
      <alignment horizontal="left" vertical="center" wrapText="1"/>
    </xf>
    <xf numFmtId="0" fontId="7" fillId="34" borderId="58" xfId="0" applyFont="1" applyFill="1" applyBorder="1" applyAlignment="1">
      <alignment horizontal="left" vertical="center" wrapText="1"/>
    </xf>
    <xf numFmtId="0" fontId="7" fillId="34" borderId="60" xfId="0" applyFont="1" applyFill="1" applyBorder="1" applyAlignment="1">
      <alignment horizontal="left" vertical="center" wrapText="1"/>
    </xf>
    <xf numFmtId="0" fontId="7" fillId="34" borderId="61" xfId="0" applyFont="1" applyFill="1" applyBorder="1" applyAlignment="1">
      <alignment horizontal="left" vertical="center" wrapText="1"/>
    </xf>
    <xf numFmtId="49" fontId="22" fillId="33" borderId="0" xfId="0" applyNumberFormat="1" applyFont="1" applyFill="1" applyBorder="1" applyAlignment="1">
      <alignment horizontal="center" wrapText="1"/>
    </xf>
    <xf numFmtId="49" fontId="7" fillId="34" borderId="56" xfId="0" applyNumberFormat="1" applyFont="1" applyFill="1" applyBorder="1" applyAlignment="1">
      <alignment horizontal="left" vertical="center" wrapText="1"/>
    </xf>
    <xf numFmtId="0" fontId="7" fillId="34" borderId="59" xfId="0" applyFont="1" applyFill="1" applyBorder="1" applyAlignment="1">
      <alignment horizontal="left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_Проект прайс-листа" xfId="56"/>
    <cellStyle name="Обычный_Лист1_Проект прайс-листа_Черновик KP.RU_Прайс-лист_Россия_2018-2019-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000090"/>
      <rgbColor rgb="00C0C0C0"/>
      <rgbColor rgb="00333399"/>
      <rgbColor rgb="000000D4"/>
      <rgbColor rgb="003366FF"/>
      <rgbColor rgb="000066CC"/>
      <rgbColor rgb="00941100"/>
      <rgbColor rgb="0099CC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1409700</xdr:colOff>
      <xdr:row>0</xdr:row>
      <xdr:rowOff>533400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1</xdr:col>
      <xdr:colOff>1419225</xdr:colOff>
      <xdr:row>1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1419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1419225</xdr:colOff>
      <xdr:row>1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1419225</xdr:colOff>
      <xdr:row>1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57150</xdr:rowOff>
    </xdr:from>
    <xdr:to>
      <xdr:col>2</xdr:col>
      <xdr:colOff>28575</xdr:colOff>
      <xdr:row>2</xdr:row>
      <xdr:rowOff>228600</xdr:rowOff>
    </xdr:to>
    <xdr:pic>
      <xdr:nvPicPr>
        <xdr:cNvPr id="1" name="otdyh-logo@2x (2) (1).jpg" descr="otdyh-logo@2x (2) (1).jpg"/>
        <xdr:cNvPicPr preferRelativeResize="1">
          <a:picLocks noChangeAspect="1"/>
        </xdr:cNvPicPr>
      </xdr:nvPicPr>
      <xdr:blipFill>
        <a:blip r:embed="rId1"/>
        <a:srcRect t="20651" b="19563"/>
        <a:stretch>
          <a:fillRect/>
        </a:stretch>
      </xdr:blipFill>
      <xdr:spPr>
        <a:xfrm>
          <a:off x="600075" y="57150"/>
          <a:ext cx="1581150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762000</xdr:colOff>
      <xdr:row>2</xdr:row>
      <xdr:rowOff>19050</xdr:rowOff>
    </xdr:to>
    <xdr:pic>
      <xdr:nvPicPr>
        <xdr:cNvPr id="1" name="Афиша Москвы - куда сходить в Москве сегодня, завтра, выходные - Mozilla Firefox 2019-12-18 10" descr="Афиша Москвы - куда сходить в Москве сегодня, завтра, выходные - Mozilla Firefox 2019-12-18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305050" cy="857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1419225</xdr:colOff>
      <xdr:row>2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thaoSF3waqfd2R-EPfw3WfNm-JZl0Wrh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kp.ru/putevoditel/spetsproekty/videoproduction/" TargetMode="External" /><Relationship Id="rId2" Type="http://schemas.openxmlformats.org/officeDocument/2006/relationships/hyperlink" Target="https://docs.google.com/document/d/1zSvweN0-bq86QywlFGTvZR9QPjhWemg9dYerGsYdRDU/edit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6cn/eT65VMkPP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4"/>
  <sheetViews>
    <sheetView tabSelected="1" zoomScale="85" zoomScaleNormal="85" zoomScalePageLayoutView="0" workbookViewId="0" topLeftCell="A1">
      <selection activeCell="B4" sqref="B4:B5"/>
    </sheetView>
  </sheetViews>
  <sheetFormatPr defaultColWidth="8.7109375" defaultRowHeight="12.75"/>
  <cols>
    <col min="1" max="1" width="8.7109375" style="0" customWidth="1"/>
    <col min="2" max="2" width="21.421875" style="0" customWidth="1"/>
    <col min="3" max="3" width="25.421875" style="0" customWidth="1"/>
    <col min="4" max="4" width="33.00390625" style="54" customWidth="1"/>
    <col min="5" max="5" width="18.421875" style="0" customWidth="1"/>
    <col min="6" max="6" width="19.00390625" style="0" customWidth="1"/>
    <col min="7" max="8" width="16.7109375" style="0" customWidth="1"/>
    <col min="9" max="9" width="13.140625" style="0" customWidth="1"/>
  </cols>
  <sheetData>
    <row r="1" spans="3:9" ht="43.5" customHeight="1">
      <c r="C1" s="256" t="s">
        <v>285</v>
      </c>
      <c r="D1" s="255"/>
      <c r="E1" s="255"/>
      <c r="F1" s="255"/>
      <c r="G1" s="255"/>
      <c r="H1" s="255"/>
      <c r="I1" s="255"/>
    </row>
    <row r="2" spans="2:9" ht="21" customHeight="1">
      <c r="B2" s="414" t="s">
        <v>19</v>
      </c>
      <c r="C2" s="415"/>
      <c r="D2" s="415"/>
      <c r="E2" s="415"/>
      <c r="F2" s="415"/>
      <c r="G2" s="415"/>
      <c r="H2" s="16"/>
      <c r="I2" s="16"/>
    </row>
    <row r="3" spans="2:9" ht="11.25" customHeight="1">
      <c r="B3" s="414" t="s">
        <v>219</v>
      </c>
      <c r="C3" s="415"/>
      <c r="D3" s="415"/>
      <c r="E3" s="415"/>
      <c r="F3" s="415"/>
      <c r="G3" s="415"/>
      <c r="H3" s="16"/>
      <c r="I3" s="16"/>
    </row>
    <row r="4" spans="2:9" ht="15" customHeight="1">
      <c r="B4" s="375" t="s">
        <v>33</v>
      </c>
      <c r="C4" s="377" t="s">
        <v>221</v>
      </c>
      <c r="D4" s="377" t="s">
        <v>34</v>
      </c>
      <c r="E4" s="365" t="s">
        <v>35</v>
      </c>
      <c r="F4" s="365" t="s">
        <v>36</v>
      </c>
      <c r="G4" s="379" t="s">
        <v>37</v>
      </c>
      <c r="H4" s="380"/>
      <c r="I4" s="363" t="s">
        <v>283</v>
      </c>
    </row>
    <row r="5" spans="2:9" ht="54" customHeight="1">
      <c r="B5" s="376"/>
      <c r="C5" s="378"/>
      <c r="D5" s="381"/>
      <c r="E5" s="366"/>
      <c r="F5" s="366"/>
      <c r="G5" s="74" t="s">
        <v>38</v>
      </c>
      <c r="H5" s="75" t="s">
        <v>39</v>
      </c>
      <c r="I5" s="364"/>
    </row>
    <row r="6" spans="2:9" ht="57.75" customHeight="1">
      <c r="B6" s="369" t="s">
        <v>222</v>
      </c>
      <c r="C6" s="390" t="s">
        <v>293</v>
      </c>
      <c r="D6" s="422" t="s">
        <v>223</v>
      </c>
      <c r="E6" s="371" t="s">
        <v>40</v>
      </c>
      <c r="F6" s="373">
        <v>500</v>
      </c>
      <c r="G6" s="373">
        <v>450</v>
      </c>
      <c r="H6" s="405">
        <f>G6*3000</f>
        <v>1350000</v>
      </c>
      <c r="I6" s="76">
        <v>1</v>
      </c>
    </row>
    <row r="7" spans="2:9" ht="66" customHeight="1">
      <c r="B7" s="370"/>
      <c r="C7" s="391"/>
      <c r="D7" s="422"/>
      <c r="E7" s="372"/>
      <c r="F7" s="374"/>
      <c r="G7" s="374"/>
      <c r="H7" s="406"/>
      <c r="I7" s="77" t="s">
        <v>41</v>
      </c>
    </row>
    <row r="8" spans="2:9" ht="75.75" customHeight="1">
      <c r="B8" s="387" t="s">
        <v>224</v>
      </c>
      <c r="C8" s="398" t="s">
        <v>294</v>
      </c>
      <c r="D8" s="73" t="s">
        <v>43</v>
      </c>
      <c r="E8" s="403" t="s">
        <v>40</v>
      </c>
      <c r="F8" s="367">
        <v>450</v>
      </c>
      <c r="G8" s="367">
        <v>350</v>
      </c>
      <c r="H8" s="407">
        <f>G8*3000</f>
        <v>1050000</v>
      </c>
      <c r="I8" s="78" t="s">
        <v>5</v>
      </c>
    </row>
    <row r="9" spans="2:9" ht="41.25" customHeight="1">
      <c r="B9" s="400"/>
      <c r="C9" s="391"/>
      <c r="D9" s="66" t="s">
        <v>216</v>
      </c>
      <c r="E9" s="404"/>
      <c r="F9" s="368"/>
      <c r="G9" s="368"/>
      <c r="H9" s="408"/>
      <c r="I9" s="80" t="s">
        <v>41</v>
      </c>
    </row>
    <row r="10" spans="2:9" ht="111.75" customHeight="1">
      <c r="B10" s="70" t="s">
        <v>225</v>
      </c>
      <c r="C10" s="71" t="s">
        <v>292</v>
      </c>
      <c r="D10" s="72" t="s">
        <v>226</v>
      </c>
      <c r="E10" s="81" t="s">
        <v>211</v>
      </c>
      <c r="F10" s="79">
        <v>1000</v>
      </c>
      <c r="G10" s="79">
        <v>850</v>
      </c>
      <c r="H10" s="82">
        <v>2550000</v>
      </c>
      <c r="I10" s="83" t="s">
        <v>0</v>
      </c>
    </row>
    <row r="11" spans="2:9" ht="69" customHeight="1">
      <c r="B11" s="387" t="s">
        <v>227</v>
      </c>
      <c r="C11" s="416" t="s">
        <v>295</v>
      </c>
      <c r="D11" s="420" t="s">
        <v>228</v>
      </c>
      <c r="E11" s="384" t="s">
        <v>44</v>
      </c>
      <c r="F11" s="367">
        <v>650</v>
      </c>
      <c r="G11" s="384" t="s">
        <v>45</v>
      </c>
      <c r="H11" s="409" t="s">
        <v>45</v>
      </c>
      <c r="I11" s="84" t="s">
        <v>2</v>
      </c>
    </row>
    <row r="12" spans="2:9" ht="66" customHeight="1">
      <c r="B12" s="388"/>
      <c r="C12" s="417"/>
      <c r="D12" s="421"/>
      <c r="E12" s="389"/>
      <c r="F12" s="368"/>
      <c r="G12" s="389"/>
      <c r="H12" s="408"/>
      <c r="I12" s="85" t="s">
        <v>217</v>
      </c>
    </row>
    <row r="13" spans="2:9" ht="12.75" customHeight="1">
      <c r="B13" s="387" t="s">
        <v>229</v>
      </c>
      <c r="C13" s="398" t="s">
        <v>295</v>
      </c>
      <c r="D13" s="418" t="s">
        <v>230</v>
      </c>
      <c r="E13" s="384" t="s">
        <v>40</v>
      </c>
      <c r="F13" s="367">
        <v>600</v>
      </c>
      <c r="G13" s="367">
        <v>500</v>
      </c>
      <c r="H13" s="407">
        <v>1050000</v>
      </c>
      <c r="I13" s="382"/>
    </row>
    <row r="14" spans="2:9" ht="123" customHeight="1">
      <c r="B14" s="397"/>
      <c r="C14" s="399"/>
      <c r="D14" s="419"/>
      <c r="E14" s="385"/>
      <c r="F14" s="386"/>
      <c r="G14" s="386"/>
      <c r="H14" s="410"/>
      <c r="I14" s="383"/>
    </row>
    <row r="15" spans="2:9" ht="14.25">
      <c r="B15" s="50" t="s">
        <v>46</v>
      </c>
      <c r="C15" s="50"/>
      <c r="D15" s="55"/>
      <c r="E15" s="41"/>
      <c r="F15" s="51"/>
      <c r="G15" s="41"/>
      <c r="H15" s="41"/>
      <c r="I15" s="41"/>
    </row>
    <row r="16" spans="2:9" ht="14.25">
      <c r="B16" s="18" t="s">
        <v>1</v>
      </c>
      <c r="C16" s="18"/>
      <c r="D16" s="56"/>
      <c r="E16" s="19"/>
      <c r="F16" s="20"/>
      <c r="G16" s="19"/>
      <c r="H16" s="19"/>
      <c r="I16" s="19"/>
    </row>
    <row r="17" spans="2:9" ht="18.75">
      <c r="B17" s="21" t="s">
        <v>47</v>
      </c>
      <c r="C17" s="21"/>
      <c r="D17" s="57"/>
      <c r="E17" s="22"/>
      <c r="F17" s="22"/>
      <c r="G17" s="22"/>
      <c r="H17" s="22"/>
      <c r="I17" s="19"/>
    </row>
    <row r="18" spans="2:9" ht="17.25">
      <c r="B18" s="19"/>
      <c r="C18" s="19"/>
      <c r="D18" s="58"/>
      <c r="E18" s="19"/>
      <c r="F18" s="19"/>
      <c r="G18" s="19"/>
      <c r="H18" s="23"/>
      <c r="I18" s="19"/>
    </row>
    <row r="19" spans="2:9" ht="14.25" customHeight="1">
      <c r="B19" s="394" t="s">
        <v>33</v>
      </c>
      <c r="C19" s="392" t="s">
        <v>48</v>
      </c>
      <c r="D19" s="392" t="s">
        <v>49</v>
      </c>
      <c r="E19" s="401" t="s">
        <v>231</v>
      </c>
      <c r="H19" s="19"/>
      <c r="I19" s="19"/>
    </row>
    <row r="20" spans="2:9" ht="13.5" customHeight="1">
      <c r="B20" s="395"/>
      <c r="C20" s="396"/>
      <c r="D20" s="393"/>
      <c r="E20" s="402"/>
      <c r="H20" s="19"/>
      <c r="I20" s="19"/>
    </row>
    <row r="21" spans="2:9" s="112" customFormat="1" ht="13.5" customHeight="1">
      <c r="B21" s="89" t="s">
        <v>212</v>
      </c>
      <c r="C21" s="90" t="s">
        <v>50</v>
      </c>
      <c r="D21" s="91">
        <v>600</v>
      </c>
      <c r="E21" s="83">
        <v>1</v>
      </c>
      <c r="H21" s="113"/>
      <c r="I21" s="113"/>
    </row>
    <row r="22" spans="2:9" s="112" customFormat="1" ht="12.75">
      <c r="B22" s="89" t="s">
        <v>180</v>
      </c>
      <c r="C22" s="90" t="s">
        <v>50</v>
      </c>
      <c r="D22" s="91">
        <v>500</v>
      </c>
      <c r="E22" s="78" t="s">
        <v>42</v>
      </c>
      <c r="H22" s="113"/>
      <c r="I22" s="113"/>
    </row>
    <row r="23" spans="2:9" s="112" customFormat="1" ht="12.75">
      <c r="B23" s="89" t="s">
        <v>179</v>
      </c>
      <c r="C23" s="90" t="s">
        <v>181</v>
      </c>
      <c r="D23" s="91">
        <v>400</v>
      </c>
      <c r="E23" s="83">
        <v>5</v>
      </c>
      <c r="H23" s="113"/>
      <c r="I23" s="113"/>
    </row>
    <row r="24" spans="2:9" s="112" customFormat="1" ht="12.75">
      <c r="B24" s="89" t="s">
        <v>213</v>
      </c>
      <c r="C24" s="90" t="s">
        <v>50</v>
      </c>
      <c r="D24" s="91">
        <v>400</v>
      </c>
      <c r="E24" s="83">
        <v>4</v>
      </c>
      <c r="H24" s="113"/>
      <c r="I24" s="113"/>
    </row>
    <row r="25" spans="2:9" s="112" customFormat="1" ht="12.75">
      <c r="B25" s="89" t="s">
        <v>232</v>
      </c>
      <c r="C25" s="90" t="s">
        <v>233</v>
      </c>
      <c r="D25" s="91">
        <v>400</v>
      </c>
      <c r="E25" s="83">
        <v>6</v>
      </c>
      <c r="H25" s="113"/>
      <c r="I25" s="113"/>
    </row>
    <row r="26" spans="2:9" s="112" customFormat="1" ht="12.75">
      <c r="B26" s="89" t="s">
        <v>298</v>
      </c>
      <c r="C26" s="90" t="s">
        <v>50</v>
      </c>
      <c r="D26" s="91">
        <v>150</v>
      </c>
      <c r="E26" s="78" t="s">
        <v>236</v>
      </c>
      <c r="H26" s="113"/>
      <c r="I26" s="113"/>
    </row>
    <row r="27" spans="2:9" s="112" customFormat="1" ht="12.75">
      <c r="B27" s="89" t="s">
        <v>51</v>
      </c>
      <c r="C27" s="90" t="s">
        <v>50</v>
      </c>
      <c r="D27" s="91">
        <v>650</v>
      </c>
      <c r="E27" s="83"/>
      <c r="H27" s="113"/>
      <c r="I27" s="113"/>
    </row>
    <row r="28" spans="2:9" s="112" customFormat="1" ht="12.75">
      <c r="B28" s="89" t="s">
        <v>214</v>
      </c>
      <c r="C28" s="90" t="s">
        <v>50</v>
      </c>
      <c r="D28" s="91">
        <v>750</v>
      </c>
      <c r="E28" s="78" t="s">
        <v>2</v>
      </c>
      <c r="H28" s="113"/>
      <c r="I28" s="113"/>
    </row>
    <row r="29" spans="2:9" s="112" customFormat="1" ht="52.5">
      <c r="B29" s="114" t="s">
        <v>297</v>
      </c>
      <c r="C29" s="115" t="s">
        <v>233</v>
      </c>
      <c r="D29" s="118" t="s">
        <v>210</v>
      </c>
      <c r="E29" s="117" t="s">
        <v>238</v>
      </c>
      <c r="H29" s="116"/>
      <c r="I29" s="113"/>
    </row>
    <row r="30" spans="2:9" ht="12.75">
      <c r="B30" s="46"/>
      <c r="C30" s="46"/>
      <c r="D30" s="59"/>
      <c r="F30" s="15"/>
      <c r="G30" s="15"/>
      <c r="H30" s="19"/>
      <c r="I30" s="19"/>
    </row>
    <row r="31" spans="2:9" ht="12.75">
      <c r="B31" s="52"/>
      <c r="C31" s="46"/>
      <c r="D31" s="60"/>
      <c r="E31" s="15"/>
      <c r="F31" s="15"/>
      <c r="G31" s="15"/>
      <c r="H31" s="19"/>
      <c r="I31" s="19"/>
    </row>
    <row r="32" spans="2:9" ht="12.75">
      <c r="B32" s="46"/>
      <c r="C32" s="46"/>
      <c r="D32" s="60"/>
      <c r="E32" s="15"/>
      <c r="F32" s="15"/>
      <c r="G32" s="15"/>
      <c r="H32" s="19"/>
      <c r="I32" s="19"/>
    </row>
    <row r="33" spans="2:9" ht="12.75">
      <c r="B33" s="46"/>
      <c r="C33" s="46"/>
      <c r="D33" s="60"/>
      <c r="E33" s="15"/>
      <c r="F33" s="15"/>
      <c r="G33" s="15"/>
      <c r="H33" s="19"/>
      <c r="I33" s="19"/>
    </row>
    <row r="34" spans="2:9" s="53" customFormat="1" ht="18.75">
      <c r="B34" s="21" t="s">
        <v>52</v>
      </c>
      <c r="C34" s="21"/>
      <c r="D34" s="57"/>
      <c r="E34" s="24"/>
      <c r="F34" s="24"/>
      <c r="G34" s="25"/>
      <c r="H34" s="96"/>
      <c r="I34" s="96"/>
    </row>
    <row r="35" spans="2:9" s="53" customFormat="1" ht="15">
      <c r="B35" s="86" t="s">
        <v>33</v>
      </c>
      <c r="C35" s="87" t="s">
        <v>48</v>
      </c>
      <c r="D35" s="87" t="s">
        <v>53</v>
      </c>
      <c r="E35" s="88" t="s">
        <v>231</v>
      </c>
      <c r="I35" s="96"/>
    </row>
    <row r="36" spans="2:9" s="53" customFormat="1" ht="26.25">
      <c r="B36" s="89" t="s">
        <v>212</v>
      </c>
      <c r="C36" s="90" t="s">
        <v>186</v>
      </c>
      <c r="D36" s="91">
        <v>400</v>
      </c>
      <c r="E36" s="78" t="s">
        <v>41</v>
      </c>
      <c r="I36" s="96"/>
    </row>
    <row r="37" spans="2:9" s="53" customFormat="1" ht="26.25">
      <c r="B37" s="89" t="s">
        <v>182</v>
      </c>
      <c r="C37" s="90" t="s">
        <v>296</v>
      </c>
      <c r="D37" s="91">
        <v>350</v>
      </c>
      <c r="E37" s="78" t="s">
        <v>185</v>
      </c>
      <c r="I37" s="96"/>
    </row>
    <row r="38" spans="2:9" s="53" customFormat="1" ht="39">
      <c r="B38" s="89" t="s">
        <v>182</v>
      </c>
      <c r="C38" s="90" t="s">
        <v>234</v>
      </c>
      <c r="D38" s="91">
        <v>350</v>
      </c>
      <c r="E38" s="78" t="s">
        <v>4</v>
      </c>
      <c r="I38" s="96"/>
    </row>
    <row r="39" spans="2:9" s="53" customFormat="1" ht="15">
      <c r="B39" s="89" t="s">
        <v>54</v>
      </c>
      <c r="C39" s="90" t="s">
        <v>55</v>
      </c>
      <c r="D39" s="91">
        <v>400</v>
      </c>
      <c r="E39" s="78" t="s">
        <v>184</v>
      </c>
      <c r="I39" s="96"/>
    </row>
    <row r="40" spans="2:9" s="53" customFormat="1" ht="15">
      <c r="B40" s="89" t="s">
        <v>218</v>
      </c>
      <c r="C40" s="90" t="s">
        <v>55</v>
      </c>
      <c r="D40" s="91">
        <v>500</v>
      </c>
      <c r="E40" s="83"/>
      <c r="I40" s="96"/>
    </row>
    <row r="41" spans="2:9" s="53" customFormat="1" ht="15">
      <c r="B41" s="89" t="s">
        <v>214</v>
      </c>
      <c r="C41" s="90" t="s">
        <v>55</v>
      </c>
      <c r="D41" s="91">
        <v>750</v>
      </c>
      <c r="E41" s="78" t="s">
        <v>3</v>
      </c>
      <c r="I41" s="96"/>
    </row>
    <row r="42" spans="2:9" s="53" customFormat="1" ht="15">
      <c r="B42" s="92" t="s">
        <v>298</v>
      </c>
      <c r="C42" s="93" t="s">
        <v>55</v>
      </c>
      <c r="D42" s="94">
        <v>150</v>
      </c>
      <c r="E42" s="95" t="s">
        <v>235</v>
      </c>
      <c r="I42" s="96"/>
    </row>
    <row r="43" spans="2:9" s="53" customFormat="1" ht="15">
      <c r="B43" s="96"/>
      <c r="C43" s="96"/>
      <c r="D43" s="97"/>
      <c r="E43" s="96"/>
      <c r="F43" s="96"/>
      <c r="G43" s="96"/>
      <c r="H43" s="98"/>
      <c r="I43" s="96"/>
    </row>
    <row r="44" spans="2:9" s="53" customFormat="1" ht="15">
      <c r="B44" s="96"/>
      <c r="C44" s="96"/>
      <c r="D44" s="97"/>
      <c r="E44" s="96"/>
      <c r="F44" s="96"/>
      <c r="G44" s="96"/>
      <c r="H44" s="98"/>
      <c r="I44" s="96"/>
    </row>
    <row r="45" spans="2:9" s="53" customFormat="1" ht="18.75">
      <c r="B45" s="48" t="s">
        <v>56</v>
      </c>
      <c r="C45" s="48"/>
      <c r="D45" s="49"/>
      <c r="E45" s="37"/>
      <c r="F45" s="38"/>
      <c r="G45" s="38"/>
      <c r="H45" s="40"/>
      <c r="I45" s="99"/>
    </row>
    <row r="46" spans="2:10" s="53" customFormat="1" ht="30">
      <c r="B46" s="86" t="s">
        <v>57</v>
      </c>
      <c r="C46" s="87" t="s">
        <v>58</v>
      </c>
      <c r="D46" s="119" t="s">
        <v>59</v>
      </c>
      <c r="E46" s="100"/>
      <c r="F46" s="100"/>
      <c r="G46" s="39"/>
      <c r="H46" s="39"/>
      <c r="I46" s="39"/>
      <c r="J46" s="101"/>
    </row>
    <row r="47" spans="2:10" s="53" customFormat="1" ht="39">
      <c r="B47" s="89" t="s">
        <v>60</v>
      </c>
      <c r="C47" s="120">
        <v>0.3</v>
      </c>
      <c r="D47" s="61"/>
      <c r="E47" s="102"/>
      <c r="F47" s="102"/>
      <c r="G47" s="42"/>
      <c r="H47" s="42"/>
      <c r="I47" s="43"/>
      <c r="J47" s="101"/>
    </row>
    <row r="48" spans="2:10" s="53" customFormat="1" ht="15">
      <c r="B48" s="89" t="s">
        <v>251</v>
      </c>
      <c r="C48" s="120">
        <v>0.25</v>
      </c>
      <c r="D48" s="61"/>
      <c r="E48" s="102"/>
      <c r="F48" s="102"/>
      <c r="G48" s="44"/>
      <c r="H48" s="44"/>
      <c r="I48" s="44"/>
      <c r="J48" s="101"/>
    </row>
    <row r="49" spans="2:9" s="53" customFormat="1" ht="26.25">
      <c r="B49" s="89" t="s">
        <v>61</v>
      </c>
      <c r="C49" s="120">
        <v>0.5</v>
      </c>
      <c r="D49" s="78" t="s">
        <v>62</v>
      </c>
      <c r="E49" s="100"/>
      <c r="F49" s="100"/>
      <c r="G49" s="44"/>
      <c r="H49" s="44"/>
      <c r="I49" s="44"/>
    </row>
    <row r="50" spans="2:9" s="53" customFormat="1" ht="15">
      <c r="B50" s="89" t="s">
        <v>63</v>
      </c>
      <c r="C50" s="120">
        <v>1</v>
      </c>
      <c r="D50" s="61"/>
      <c r="E50" s="100"/>
      <c r="F50" s="100"/>
      <c r="G50" s="44"/>
      <c r="H50" s="44"/>
      <c r="I50" s="44"/>
    </row>
    <row r="51" spans="2:9" s="53" customFormat="1" ht="26.25">
      <c r="B51" s="121" t="s">
        <v>64</v>
      </c>
      <c r="C51" s="122">
        <v>0.25</v>
      </c>
      <c r="D51" s="78" t="s">
        <v>65</v>
      </c>
      <c r="E51" s="100"/>
      <c r="F51" s="100"/>
      <c r="G51" s="44"/>
      <c r="H51" s="44"/>
      <c r="I51" s="44"/>
    </row>
    <row r="52" spans="2:9" s="53" customFormat="1" ht="15">
      <c r="B52" s="89" t="s">
        <v>66</v>
      </c>
      <c r="C52" s="423">
        <v>0.25</v>
      </c>
      <c r="D52" s="78" t="s">
        <v>67</v>
      </c>
      <c r="E52" s="100"/>
      <c r="F52" s="100"/>
      <c r="G52" s="44"/>
      <c r="H52" s="44"/>
      <c r="I52" s="44"/>
    </row>
    <row r="53" spans="2:9" s="53" customFormat="1" ht="26.25">
      <c r="B53" s="89" t="s">
        <v>68</v>
      </c>
      <c r="C53" s="423"/>
      <c r="D53" s="78" t="s">
        <v>69</v>
      </c>
      <c r="E53" s="100"/>
      <c r="F53" s="100"/>
      <c r="G53" s="44"/>
      <c r="H53" s="44"/>
      <c r="I53" s="44"/>
    </row>
    <row r="54" spans="2:9" s="53" customFormat="1" ht="26.25">
      <c r="B54" s="89" t="s">
        <v>70</v>
      </c>
      <c r="C54" s="424">
        <v>0.25</v>
      </c>
      <c r="D54" s="78" t="s">
        <v>71</v>
      </c>
      <c r="E54" s="100"/>
      <c r="F54" s="100"/>
      <c r="G54" s="44"/>
      <c r="H54" s="44"/>
      <c r="I54" s="44"/>
    </row>
    <row r="55" spans="2:9" s="53" customFormat="1" ht="15">
      <c r="B55" s="89" t="s">
        <v>72</v>
      </c>
      <c r="C55" s="424"/>
      <c r="D55" s="78" t="s">
        <v>73</v>
      </c>
      <c r="E55" s="100"/>
      <c r="F55" s="100"/>
      <c r="G55" s="44"/>
      <c r="H55" s="44"/>
      <c r="I55" s="44"/>
    </row>
    <row r="56" spans="2:9" s="53" customFormat="1" ht="15">
      <c r="B56" s="89" t="s">
        <v>74</v>
      </c>
      <c r="C56" s="424"/>
      <c r="D56" s="78" t="s">
        <v>75</v>
      </c>
      <c r="E56" s="100"/>
      <c r="F56" s="100"/>
      <c r="G56" s="44"/>
      <c r="H56" s="44"/>
      <c r="I56" s="44"/>
    </row>
    <row r="57" spans="2:9" s="53" customFormat="1" ht="66">
      <c r="B57" s="89" t="s">
        <v>76</v>
      </c>
      <c r="C57" s="120">
        <v>0.1</v>
      </c>
      <c r="D57" s="61"/>
      <c r="E57" s="100"/>
      <c r="F57" s="100"/>
      <c r="G57" s="44"/>
      <c r="H57" s="44"/>
      <c r="I57" s="44"/>
    </row>
    <row r="58" spans="2:9" s="53" customFormat="1" ht="177.75" customHeight="1">
      <c r="B58" s="89" t="s">
        <v>77</v>
      </c>
      <c r="C58" s="123" t="s">
        <v>78</v>
      </c>
      <c r="D58" s="83" t="s">
        <v>79</v>
      </c>
      <c r="E58" s="100"/>
      <c r="F58" s="100"/>
      <c r="G58" s="45"/>
      <c r="H58" s="45"/>
      <c r="I58" s="45"/>
    </row>
    <row r="59" spans="2:9" s="53" customFormat="1" ht="92.25">
      <c r="B59" s="92" t="s">
        <v>80</v>
      </c>
      <c r="C59" s="124" t="s">
        <v>81</v>
      </c>
      <c r="D59" s="95" t="s">
        <v>82</v>
      </c>
      <c r="E59" s="100"/>
      <c r="F59" s="100"/>
      <c r="G59" s="44"/>
      <c r="H59" s="44"/>
      <c r="I59" s="44"/>
    </row>
    <row r="60" spans="2:9" s="53" customFormat="1" ht="15">
      <c r="B60" s="103"/>
      <c r="C60" s="103"/>
      <c r="D60" s="104"/>
      <c r="E60" s="105"/>
      <c r="F60" s="105"/>
      <c r="G60" s="105"/>
      <c r="H60" s="106"/>
      <c r="I60" s="99"/>
    </row>
    <row r="61" spans="2:9" s="53" customFormat="1" ht="15">
      <c r="B61" s="107"/>
      <c r="C61" s="107"/>
      <c r="D61" s="97"/>
      <c r="E61" s="96"/>
      <c r="F61" s="96"/>
      <c r="G61" s="96"/>
      <c r="H61" s="96"/>
      <c r="I61" s="108"/>
    </row>
    <row r="62" spans="2:9" s="53" customFormat="1" ht="15">
      <c r="B62" s="411" t="s">
        <v>208</v>
      </c>
      <c r="C62" s="411"/>
      <c r="D62" s="412"/>
      <c r="E62" s="412"/>
      <c r="F62" s="412"/>
      <c r="G62" s="412"/>
      <c r="H62" s="413"/>
      <c r="I62" s="109"/>
    </row>
    <row r="63" spans="2:9" s="53" customFormat="1" ht="18.75">
      <c r="B63" s="26" t="s">
        <v>20</v>
      </c>
      <c r="C63" s="26"/>
      <c r="D63" s="62"/>
      <c r="E63" s="27"/>
      <c r="F63" s="47"/>
      <c r="G63" s="96"/>
      <c r="H63" s="96"/>
      <c r="I63" s="96"/>
    </row>
    <row r="64" spans="2:9" s="53" customFormat="1" ht="15">
      <c r="B64" s="28" t="s">
        <v>21</v>
      </c>
      <c r="C64" s="29">
        <v>0.9</v>
      </c>
      <c r="D64" s="63" t="s">
        <v>22</v>
      </c>
      <c r="E64" s="30">
        <v>1</v>
      </c>
      <c r="F64" s="110"/>
      <c r="G64" s="96"/>
      <c r="H64" s="96"/>
      <c r="I64" s="96"/>
    </row>
    <row r="65" spans="2:9" s="53" customFormat="1" ht="15">
      <c r="B65" s="31" t="s">
        <v>23</v>
      </c>
      <c r="C65" s="32">
        <v>0.9</v>
      </c>
      <c r="D65" s="64" t="s">
        <v>24</v>
      </c>
      <c r="E65" s="33">
        <v>1</v>
      </c>
      <c r="G65" s="96"/>
      <c r="H65" s="96"/>
      <c r="I65" s="96"/>
    </row>
    <row r="66" spans="2:9" s="53" customFormat="1" ht="15">
      <c r="B66" s="31" t="s">
        <v>25</v>
      </c>
      <c r="C66" s="32">
        <v>1</v>
      </c>
      <c r="D66" s="64" t="s">
        <v>26</v>
      </c>
      <c r="E66" s="33">
        <v>1.3</v>
      </c>
      <c r="G66" s="96"/>
      <c r="H66" s="96"/>
      <c r="I66" s="96"/>
    </row>
    <row r="67" spans="2:9" s="53" customFormat="1" ht="15">
      <c r="B67" s="31" t="s">
        <v>27</v>
      </c>
      <c r="C67" s="32">
        <v>1</v>
      </c>
      <c r="D67" s="64" t="s">
        <v>28</v>
      </c>
      <c r="E67" s="33">
        <v>1.3</v>
      </c>
      <c r="G67" s="96"/>
      <c r="H67" s="96"/>
      <c r="I67" s="96"/>
    </row>
    <row r="68" spans="2:9" s="53" customFormat="1" ht="15">
      <c r="B68" s="31" t="s">
        <v>29</v>
      </c>
      <c r="C68" s="32">
        <v>1</v>
      </c>
      <c r="D68" s="64" t="s">
        <v>30</v>
      </c>
      <c r="E68" s="33">
        <v>1.3</v>
      </c>
      <c r="G68" s="96"/>
      <c r="H68" s="96"/>
      <c r="I68" s="96"/>
    </row>
    <row r="69" spans="2:9" s="53" customFormat="1" ht="15">
      <c r="B69" s="34" t="s">
        <v>31</v>
      </c>
      <c r="C69" s="35">
        <v>1</v>
      </c>
      <c r="D69" s="65" t="s">
        <v>32</v>
      </c>
      <c r="E69" s="36">
        <v>1.4</v>
      </c>
      <c r="G69" s="96"/>
      <c r="H69" s="96"/>
      <c r="I69" s="96"/>
    </row>
    <row r="70" s="53" customFormat="1" ht="15">
      <c r="D70" s="111"/>
    </row>
    <row r="71" s="53" customFormat="1" ht="15">
      <c r="D71" s="111"/>
    </row>
    <row r="72" s="53" customFormat="1" ht="15">
      <c r="D72" s="111"/>
    </row>
    <row r="73" s="53" customFormat="1" ht="15">
      <c r="D73" s="111"/>
    </row>
    <row r="74" s="53" customFormat="1" ht="15">
      <c r="D74" s="111"/>
    </row>
  </sheetData>
  <sheetProtection/>
  <mergeCells count="44">
    <mergeCell ref="B62:H62"/>
    <mergeCell ref="B2:G2"/>
    <mergeCell ref="B3:G3"/>
    <mergeCell ref="C11:C12"/>
    <mergeCell ref="C8:C9"/>
    <mergeCell ref="D13:D14"/>
    <mergeCell ref="D11:D12"/>
    <mergeCell ref="D6:D7"/>
    <mergeCell ref="C52:C53"/>
    <mergeCell ref="C54:C56"/>
    <mergeCell ref="G8:G9"/>
    <mergeCell ref="H6:H7"/>
    <mergeCell ref="H8:H9"/>
    <mergeCell ref="H11:H12"/>
    <mergeCell ref="H13:H14"/>
    <mergeCell ref="G6:G7"/>
    <mergeCell ref="F4:F5"/>
    <mergeCell ref="C6:C7"/>
    <mergeCell ref="D19:D20"/>
    <mergeCell ref="B19:B20"/>
    <mergeCell ref="C19:C20"/>
    <mergeCell ref="B13:B14"/>
    <mergeCell ref="C13:C14"/>
    <mergeCell ref="B8:B9"/>
    <mergeCell ref="E19:E20"/>
    <mergeCell ref="E8:E9"/>
    <mergeCell ref="I13:I14"/>
    <mergeCell ref="E13:E14"/>
    <mergeCell ref="F13:F14"/>
    <mergeCell ref="B11:B12"/>
    <mergeCell ref="E11:E12"/>
    <mergeCell ref="F11:F12"/>
    <mergeCell ref="G13:G14"/>
    <mergeCell ref="G11:G12"/>
    <mergeCell ref="I4:I5"/>
    <mergeCell ref="E4:E5"/>
    <mergeCell ref="F8:F9"/>
    <mergeCell ref="B6:B7"/>
    <mergeCell ref="E6:E7"/>
    <mergeCell ref="F6:F7"/>
    <mergeCell ref="B4:B5"/>
    <mergeCell ref="C4:C5"/>
    <mergeCell ref="G4:H4"/>
    <mergeCell ref="D4:D5"/>
  </mergeCells>
  <printOptions/>
  <pageMargins left="0.7" right="0.7" top="0.75" bottom="0.75" header="0.3" footer="0.3"/>
  <pageSetup horizontalDpi="600" verticalDpi="600" orientation="portrait" paperSize="9"/>
  <ignoredErrors>
    <ignoredError sqref="I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="85" zoomScaleNormal="85" zoomScalePageLayoutView="0" workbookViewId="0" topLeftCell="A8">
      <selection activeCell="E15" sqref="E15:F15"/>
    </sheetView>
  </sheetViews>
  <sheetFormatPr defaultColWidth="9.00390625" defaultRowHeight="12.75" customHeight="1"/>
  <cols>
    <col min="1" max="1" width="9.00390625" style="129" customWidth="1"/>
    <col min="2" max="2" width="23.00390625" style="129" customWidth="1"/>
    <col min="3" max="3" width="13.00390625" style="129" hidden="1" customWidth="1"/>
    <col min="4" max="4" width="17.421875" style="129" customWidth="1"/>
    <col min="5" max="5" width="18.28125" style="129" customWidth="1"/>
    <col min="6" max="6" width="41.421875" style="129" customWidth="1"/>
    <col min="7" max="7" width="22.421875" style="129" customWidth="1"/>
    <col min="8" max="9" width="19.7109375" style="129" customWidth="1"/>
    <col min="10" max="10" width="9.28125" style="129" customWidth="1"/>
    <col min="11" max="12" width="9.00390625" style="129" customWidth="1"/>
    <col min="13" max="13" width="23.7109375" style="129" customWidth="1"/>
    <col min="14" max="16384" width="9.00390625" style="129" customWidth="1"/>
  </cols>
  <sheetData>
    <row r="1" spans="1:13" ht="47.25" customHeight="1">
      <c r="A1" s="125"/>
      <c r="C1" s="147"/>
      <c r="D1" s="148" t="s">
        <v>84</v>
      </c>
      <c r="F1" s="147"/>
      <c r="G1" s="147"/>
      <c r="H1" s="126"/>
      <c r="I1" s="126"/>
      <c r="J1" s="127"/>
      <c r="K1" s="127"/>
      <c r="L1" s="128"/>
      <c r="M1" s="128"/>
    </row>
    <row r="2" spans="1:13" ht="10.5" customHeight="1">
      <c r="A2" s="130"/>
      <c r="B2" s="6"/>
      <c r="C2" s="6"/>
      <c r="D2" s="6"/>
      <c r="E2" s="6"/>
      <c r="F2" s="6"/>
      <c r="G2" s="6"/>
      <c r="H2" s="6"/>
      <c r="I2" s="6"/>
      <c r="J2" s="7"/>
      <c r="K2" s="7"/>
      <c r="L2" s="131"/>
      <c r="M2" s="131"/>
    </row>
    <row r="3" spans="1:13" ht="15" customHeight="1">
      <c r="A3" s="130"/>
      <c r="B3" s="414" t="s">
        <v>19</v>
      </c>
      <c r="C3" s="415"/>
      <c r="D3" s="415"/>
      <c r="E3" s="415"/>
      <c r="F3" s="415"/>
      <c r="G3" s="415"/>
      <c r="H3" s="132"/>
      <c r="I3" s="132"/>
      <c r="J3" s="69"/>
      <c r="K3" s="133"/>
      <c r="L3" s="131"/>
      <c r="M3" s="131"/>
    </row>
    <row r="4" spans="1:13" ht="15.75" customHeight="1">
      <c r="A4" s="130"/>
      <c r="B4" s="414" t="s">
        <v>219</v>
      </c>
      <c r="C4" s="415"/>
      <c r="D4" s="415"/>
      <c r="E4" s="415"/>
      <c r="F4" s="415"/>
      <c r="G4" s="415"/>
      <c r="H4" s="132"/>
      <c r="I4" s="132"/>
      <c r="J4" s="69"/>
      <c r="K4" s="133"/>
      <c r="L4" s="131"/>
      <c r="M4" s="131"/>
    </row>
    <row r="5" spans="1:13" ht="48" customHeight="1">
      <c r="A5" s="135"/>
      <c r="B5" s="151" t="s">
        <v>88</v>
      </c>
      <c r="C5" s="152" t="s">
        <v>89</v>
      </c>
      <c r="D5" s="152" t="s">
        <v>90</v>
      </c>
      <c r="E5" s="436" t="s">
        <v>162</v>
      </c>
      <c r="F5" s="453"/>
      <c r="G5" s="153" t="s">
        <v>253</v>
      </c>
      <c r="H5" s="220" t="s">
        <v>93</v>
      </c>
      <c r="I5" s="220" t="s">
        <v>189</v>
      </c>
      <c r="J5" s="436" t="s">
        <v>94</v>
      </c>
      <c r="K5" s="437"/>
      <c r="L5" s="437"/>
      <c r="M5" s="438"/>
    </row>
    <row r="6" spans="1:13" s="178" customFormat="1" ht="36.75" customHeight="1">
      <c r="A6" s="177"/>
      <c r="B6" s="435" t="s">
        <v>252</v>
      </c>
      <c r="C6" s="155" t="s">
        <v>183</v>
      </c>
      <c r="D6" s="3" t="s">
        <v>96</v>
      </c>
      <c r="E6" s="425" t="s">
        <v>299</v>
      </c>
      <c r="F6" s="426"/>
      <c r="G6" s="149" t="s">
        <v>97</v>
      </c>
      <c r="H6" s="150">
        <v>450000</v>
      </c>
      <c r="I6" s="157">
        <v>10000</v>
      </c>
      <c r="J6" s="445" t="s">
        <v>308</v>
      </c>
      <c r="K6" s="445"/>
      <c r="L6" s="445"/>
      <c r="M6" s="446"/>
    </row>
    <row r="7" spans="1:13" s="178" customFormat="1" ht="36.75" customHeight="1">
      <c r="A7" s="177"/>
      <c r="B7" s="435"/>
      <c r="C7" s="155"/>
      <c r="D7" s="3" t="s">
        <v>96</v>
      </c>
      <c r="E7" s="427" t="s">
        <v>309</v>
      </c>
      <c r="F7" s="428"/>
      <c r="G7" s="149" t="s">
        <v>97</v>
      </c>
      <c r="H7" s="150">
        <v>350000</v>
      </c>
      <c r="I7" s="157">
        <v>10000</v>
      </c>
      <c r="J7" s="445"/>
      <c r="K7" s="445"/>
      <c r="L7" s="445"/>
      <c r="M7" s="446"/>
    </row>
    <row r="8" spans="1:13" s="178" customFormat="1" ht="36.75" customHeight="1">
      <c r="A8" s="177"/>
      <c r="B8" s="435"/>
      <c r="C8" s="155"/>
      <c r="D8" s="3" t="s">
        <v>96</v>
      </c>
      <c r="E8" s="427" t="s">
        <v>309</v>
      </c>
      <c r="F8" s="428"/>
      <c r="G8" s="149" t="s">
        <v>97</v>
      </c>
      <c r="H8" s="150">
        <v>650000</v>
      </c>
      <c r="I8" s="157">
        <v>20000</v>
      </c>
      <c r="J8" s="445"/>
      <c r="K8" s="445"/>
      <c r="L8" s="445"/>
      <c r="M8" s="446"/>
    </row>
    <row r="9" spans="1:13" s="178" customFormat="1" ht="36.75" customHeight="1">
      <c r="A9" s="177"/>
      <c r="B9" s="435"/>
      <c r="C9" s="155"/>
      <c r="D9" s="3" t="s">
        <v>118</v>
      </c>
      <c r="E9" s="425" t="s">
        <v>300</v>
      </c>
      <c r="F9" s="426"/>
      <c r="G9" s="149" t="s">
        <v>97</v>
      </c>
      <c r="H9" s="150">
        <v>250000</v>
      </c>
      <c r="I9" s="157" t="s">
        <v>220</v>
      </c>
      <c r="J9" s="445"/>
      <c r="K9" s="445"/>
      <c r="L9" s="445"/>
      <c r="M9" s="446"/>
    </row>
    <row r="10" spans="1:13" s="178" customFormat="1" ht="35.25" customHeight="1">
      <c r="A10" s="177"/>
      <c r="B10" s="435"/>
      <c r="C10" s="155"/>
      <c r="D10" s="3" t="s">
        <v>96</v>
      </c>
      <c r="E10" s="427" t="s">
        <v>301</v>
      </c>
      <c r="F10" s="428"/>
      <c r="G10" s="149" t="s">
        <v>97</v>
      </c>
      <c r="H10" s="150">
        <v>250000</v>
      </c>
      <c r="I10" s="157">
        <v>7000</v>
      </c>
      <c r="J10" s="445"/>
      <c r="K10" s="445"/>
      <c r="L10" s="445"/>
      <c r="M10" s="446"/>
    </row>
    <row r="11" spans="1:13" s="178" customFormat="1" ht="30.75" customHeight="1">
      <c r="A11" s="177"/>
      <c r="B11" s="435"/>
      <c r="C11" s="155"/>
      <c r="D11" s="3" t="s">
        <v>96</v>
      </c>
      <c r="E11" s="427" t="s">
        <v>302</v>
      </c>
      <c r="F11" s="428"/>
      <c r="G11" s="149" t="s">
        <v>97</v>
      </c>
      <c r="H11" s="150">
        <v>170000</v>
      </c>
      <c r="I11" s="150" t="s">
        <v>220</v>
      </c>
      <c r="J11" s="445"/>
      <c r="K11" s="445"/>
      <c r="L11" s="445"/>
      <c r="M11" s="446"/>
    </row>
    <row r="12" spans="1:13" s="178" customFormat="1" ht="30" customHeight="1">
      <c r="A12" s="177"/>
      <c r="B12" s="435"/>
      <c r="C12" s="155">
        <v>9</v>
      </c>
      <c r="D12" s="3" t="s">
        <v>96</v>
      </c>
      <c r="E12" s="425" t="s">
        <v>323</v>
      </c>
      <c r="F12" s="426"/>
      <c r="G12" s="149" t="s">
        <v>97</v>
      </c>
      <c r="H12" s="150">
        <v>220000</v>
      </c>
      <c r="I12" s="157">
        <v>7000</v>
      </c>
      <c r="J12" s="445"/>
      <c r="K12" s="445"/>
      <c r="L12" s="445"/>
      <c r="M12" s="446"/>
    </row>
    <row r="13" spans="1:13" s="178" customFormat="1" ht="30" customHeight="1">
      <c r="A13" s="177"/>
      <c r="B13" s="435"/>
      <c r="C13" s="155"/>
      <c r="D13" s="3" t="s">
        <v>96</v>
      </c>
      <c r="E13" s="425" t="s">
        <v>324</v>
      </c>
      <c r="F13" s="426"/>
      <c r="G13" s="149" t="s">
        <v>97</v>
      </c>
      <c r="H13" s="150">
        <v>150000</v>
      </c>
      <c r="I13" s="157" t="s">
        <v>220</v>
      </c>
      <c r="J13" s="445"/>
      <c r="K13" s="445"/>
      <c r="L13" s="445"/>
      <c r="M13" s="446"/>
    </row>
    <row r="14" spans="1:13" s="178" customFormat="1" ht="38.25" customHeight="1">
      <c r="A14" s="177"/>
      <c r="B14" s="435"/>
      <c r="C14" s="155">
        <v>4</v>
      </c>
      <c r="D14" s="3" t="s">
        <v>96</v>
      </c>
      <c r="E14" s="425" t="s">
        <v>325</v>
      </c>
      <c r="F14" s="426"/>
      <c r="G14" s="149" t="s">
        <v>97</v>
      </c>
      <c r="H14" s="150">
        <v>90000</v>
      </c>
      <c r="I14" s="157" t="s">
        <v>220</v>
      </c>
      <c r="J14" s="445"/>
      <c r="K14" s="445"/>
      <c r="L14" s="445"/>
      <c r="M14" s="446"/>
    </row>
    <row r="15" spans="1:13" s="178" customFormat="1" ht="35.25" customHeight="1">
      <c r="A15" s="177"/>
      <c r="B15" s="435"/>
      <c r="C15" s="155"/>
      <c r="D15" s="3" t="s">
        <v>96</v>
      </c>
      <c r="E15" s="425" t="s">
        <v>303</v>
      </c>
      <c r="F15" s="425"/>
      <c r="G15" s="149" t="s">
        <v>98</v>
      </c>
      <c r="H15" s="150">
        <v>100000</v>
      </c>
      <c r="I15" s="157" t="s">
        <v>220</v>
      </c>
      <c r="J15" s="445"/>
      <c r="K15" s="445"/>
      <c r="L15" s="445"/>
      <c r="M15" s="446"/>
    </row>
    <row r="16" spans="1:13" s="178" customFormat="1" ht="35.25" customHeight="1">
      <c r="A16" s="177"/>
      <c r="B16" s="435"/>
      <c r="C16" s="155"/>
      <c r="D16" s="3" t="s">
        <v>118</v>
      </c>
      <c r="E16" s="425" t="s">
        <v>304</v>
      </c>
      <c r="F16" s="425"/>
      <c r="G16" s="149" t="s">
        <v>98</v>
      </c>
      <c r="H16" s="150">
        <v>50000</v>
      </c>
      <c r="I16" s="150" t="s">
        <v>220</v>
      </c>
      <c r="J16" s="445"/>
      <c r="K16" s="445"/>
      <c r="L16" s="445"/>
      <c r="M16" s="446"/>
    </row>
    <row r="17" spans="1:13" s="178" customFormat="1" ht="27.75" customHeight="1">
      <c r="A17" s="177"/>
      <c r="B17" s="154" t="s">
        <v>99</v>
      </c>
      <c r="C17" s="156"/>
      <c r="D17" s="3" t="s">
        <v>96</v>
      </c>
      <c r="E17" s="425" t="s">
        <v>100</v>
      </c>
      <c r="F17" s="425"/>
      <c r="G17" s="158"/>
      <c r="H17" s="150">
        <v>125000</v>
      </c>
      <c r="I17" s="150"/>
      <c r="J17" s="425" t="s">
        <v>101</v>
      </c>
      <c r="K17" s="426"/>
      <c r="L17" s="426"/>
      <c r="M17" s="460"/>
    </row>
    <row r="18" spans="1:13" s="178" customFormat="1" ht="43.5" customHeight="1">
      <c r="A18" s="177"/>
      <c r="B18" s="154" t="s">
        <v>306</v>
      </c>
      <c r="C18" s="159"/>
      <c r="D18" s="160" t="s">
        <v>96</v>
      </c>
      <c r="E18" s="425" t="s">
        <v>305</v>
      </c>
      <c r="F18" s="425"/>
      <c r="G18" s="149" t="s">
        <v>255</v>
      </c>
      <c r="H18" s="150">
        <v>300000</v>
      </c>
      <c r="I18" s="150" t="s">
        <v>220</v>
      </c>
      <c r="J18" s="425" t="s">
        <v>254</v>
      </c>
      <c r="K18" s="425"/>
      <c r="L18" s="425"/>
      <c r="M18" s="461"/>
    </row>
    <row r="19" spans="1:13" s="178" customFormat="1" ht="32.25" customHeight="1">
      <c r="A19" s="177"/>
      <c r="B19" s="435" t="s">
        <v>102</v>
      </c>
      <c r="C19" s="441"/>
      <c r="D19" s="457" t="s">
        <v>96</v>
      </c>
      <c r="E19" s="425" t="s">
        <v>103</v>
      </c>
      <c r="F19" s="426"/>
      <c r="G19" s="454" t="s">
        <v>310</v>
      </c>
      <c r="H19" s="150">
        <v>500000</v>
      </c>
      <c r="I19" s="150"/>
      <c r="J19" s="445" t="s">
        <v>311</v>
      </c>
      <c r="K19" s="445"/>
      <c r="L19" s="445"/>
      <c r="M19" s="446"/>
    </row>
    <row r="20" spans="1:13" s="178" customFormat="1" ht="32.25" customHeight="1">
      <c r="A20" s="177"/>
      <c r="B20" s="444"/>
      <c r="C20" s="441"/>
      <c r="D20" s="458"/>
      <c r="E20" s="425" t="s">
        <v>104</v>
      </c>
      <c r="F20" s="426"/>
      <c r="G20" s="455"/>
      <c r="H20" s="150">
        <v>300000</v>
      </c>
      <c r="I20" s="150"/>
      <c r="J20" s="445"/>
      <c r="K20" s="445"/>
      <c r="L20" s="445"/>
      <c r="M20" s="446"/>
    </row>
    <row r="21" spans="1:13" s="178" customFormat="1" ht="32.25" customHeight="1">
      <c r="A21" s="177"/>
      <c r="B21" s="435" t="s">
        <v>105</v>
      </c>
      <c r="C21" s="441"/>
      <c r="D21" s="457" t="s">
        <v>96</v>
      </c>
      <c r="E21" s="425" t="s">
        <v>106</v>
      </c>
      <c r="F21" s="426"/>
      <c r="G21" s="454" t="s">
        <v>107</v>
      </c>
      <c r="H21" s="447">
        <v>500000</v>
      </c>
      <c r="I21" s="150"/>
      <c r="J21" s="445" t="s">
        <v>108</v>
      </c>
      <c r="K21" s="445"/>
      <c r="L21" s="445"/>
      <c r="M21" s="446"/>
    </row>
    <row r="22" spans="1:13" s="178" customFormat="1" ht="48.75" customHeight="1">
      <c r="A22" s="177"/>
      <c r="B22" s="444"/>
      <c r="C22" s="441"/>
      <c r="D22" s="458"/>
      <c r="E22" s="426"/>
      <c r="F22" s="426"/>
      <c r="G22" s="455"/>
      <c r="H22" s="447"/>
      <c r="I22" s="150"/>
      <c r="J22" s="445"/>
      <c r="K22" s="445"/>
      <c r="L22" s="445"/>
      <c r="M22" s="446"/>
    </row>
    <row r="23" spans="1:13" s="178" customFormat="1" ht="81" customHeight="1">
      <c r="A23" s="177"/>
      <c r="B23" s="468"/>
      <c r="C23" s="469"/>
      <c r="D23" s="459"/>
      <c r="E23" s="466" t="s">
        <v>109</v>
      </c>
      <c r="F23" s="467"/>
      <c r="G23" s="456"/>
      <c r="H23" s="448"/>
      <c r="I23" s="161"/>
      <c r="J23" s="462"/>
      <c r="K23" s="462"/>
      <c r="L23" s="462"/>
      <c r="M23" s="463"/>
    </row>
    <row r="24" spans="1:13" ht="12" customHeight="1">
      <c r="A24" s="130"/>
      <c r="B24" s="136" t="s">
        <v>237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3" ht="12.75" customHeight="1">
      <c r="A25" s="130"/>
      <c r="B25" s="137" t="s">
        <v>11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41" customFormat="1" ht="12.75" customHeight="1">
      <c r="A26" s="138"/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3" s="134" customFormat="1" ht="24" customHeight="1">
      <c r="A27" s="9"/>
      <c r="B27" s="162" t="s">
        <v>110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134" customFormat="1" ht="15.75" customHeight="1">
      <c r="A28" s="9"/>
      <c r="B28" s="442" t="s">
        <v>111</v>
      </c>
      <c r="C28" s="443"/>
      <c r="D28" s="163" t="s">
        <v>112</v>
      </c>
      <c r="E28" s="142"/>
      <c r="F28" s="142"/>
      <c r="G28" s="142"/>
      <c r="H28" s="142"/>
      <c r="I28" s="142"/>
      <c r="J28" s="143"/>
      <c r="K28" s="143"/>
      <c r="L28" s="143"/>
      <c r="M28" s="143"/>
    </row>
    <row r="29" spans="1:13" s="183" customFormat="1" ht="13.5" customHeight="1">
      <c r="A29" s="179"/>
      <c r="B29" s="439" t="s">
        <v>113</v>
      </c>
      <c r="C29" s="440"/>
      <c r="D29" s="165">
        <v>0.3</v>
      </c>
      <c r="E29" s="180"/>
      <c r="F29" s="180"/>
      <c r="G29" s="181"/>
      <c r="H29" s="144"/>
      <c r="I29" s="144"/>
      <c r="J29" s="182"/>
      <c r="K29" s="179"/>
      <c r="L29" s="179"/>
      <c r="M29" s="179"/>
    </row>
    <row r="30" spans="1:13" s="183" customFormat="1" ht="24.75" customHeight="1">
      <c r="A30" s="179"/>
      <c r="B30" s="439" t="s">
        <v>114</v>
      </c>
      <c r="C30" s="440"/>
      <c r="D30" s="165">
        <v>0.3</v>
      </c>
      <c r="E30" s="184"/>
      <c r="F30" s="184"/>
      <c r="G30" s="185"/>
      <c r="H30" s="68"/>
      <c r="I30" s="68"/>
      <c r="J30" s="68"/>
      <c r="K30" s="179"/>
      <c r="L30" s="179"/>
      <c r="M30" s="179"/>
    </row>
    <row r="31" spans="1:13" s="183" customFormat="1" ht="12.75" customHeight="1">
      <c r="A31" s="179"/>
      <c r="B31" s="464" t="s">
        <v>115</v>
      </c>
      <c r="C31" s="465"/>
      <c r="D31" s="167" t="s">
        <v>116</v>
      </c>
      <c r="E31" s="179"/>
      <c r="F31" s="179"/>
      <c r="G31" s="179"/>
      <c r="H31" s="179"/>
      <c r="I31" s="179"/>
      <c r="J31" s="179"/>
      <c r="K31" s="179"/>
      <c r="L31" s="179"/>
      <c r="M31" s="179"/>
    </row>
    <row r="32" spans="1:13" s="134" customFormat="1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34" customFormat="1" ht="17.25" customHeight="1">
      <c r="A33" s="9"/>
      <c r="B33" s="429" t="s">
        <v>85</v>
      </c>
      <c r="C33" s="430"/>
      <c r="D33" s="430"/>
      <c r="E33" s="430"/>
      <c r="F33" s="430"/>
      <c r="G33" s="430"/>
      <c r="H33" s="430"/>
      <c r="I33" s="430"/>
      <c r="J33" s="430"/>
      <c r="K33" s="9"/>
      <c r="L33" s="131"/>
      <c r="M33" s="9"/>
    </row>
    <row r="34" spans="1:13" s="134" customFormat="1" ht="12.75" customHeight="1">
      <c r="A34" s="9"/>
      <c r="B34" s="168" t="s">
        <v>86</v>
      </c>
      <c r="C34" s="169"/>
      <c r="D34" s="170" t="s">
        <v>87</v>
      </c>
      <c r="E34" s="433" t="s">
        <v>86</v>
      </c>
      <c r="F34" s="434"/>
      <c r="G34" s="171" t="s">
        <v>87</v>
      </c>
      <c r="H34" s="146"/>
      <c r="I34" s="146"/>
      <c r="J34" s="69"/>
      <c r="K34" s="9"/>
      <c r="L34" s="9"/>
      <c r="M34" s="9"/>
    </row>
    <row r="35" spans="1:13" s="183" customFormat="1" ht="12.75" customHeight="1">
      <c r="A35" s="179"/>
      <c r="B35" s="164" t="s">
        <v>21</v>
      </c>
      <c r="C35" s="186"/>
      <c r="D35" s="172">
        <v>0.9</v>
      </c>
      <c r="E35" s="431" t="s">
        <v>22</v>
      </c>
      <c r="F35" s="432"/>
      <c r="G35" s="173">
        <v>1</v>
      </c>
      <c r="H35" s="187"/>
      <c r="I35" s="187"/>
      <c r="J35" s="188"/>
      <c r="K35" s="179"/>
      <c r="L35" s="179"/>
      <c r="M35" s="179"/>
    </row>
    <row r="36" spans="1:13" s="183" customFormat="1" ht="12.75" customHeight="1">
      <c r="A36" s="179"/>
      <c r="B36" s="164" t="s">
        <v>23</v>
      </c>
      <c r="C36" s="186"/>
      <c r="D36" s="172">
        <v>0.9</v>
      </c>
      <c r="E36" s="431" t="s">
        <v>24</v>
      </c>
      <c r="F36" s="432"/>
      <c r="G36" s="173">
        <v>1</v>
      </c>
      <c r="H36" s="187"/>
      <c r="I36" s="187"/>
      <c r="J36" s="188"/>
      <c r="K36" s="179"/>
      <c r="L36" s="179"/>
      <c r="M36" s="179"/>
    </row>
    <row r="37" spans="1:13" s="183" customFormat="1" ht="13.5" customHeight="1">
      <c r="A37" s="179"/>
      <c r="B37" s="174" t="s">
        <v>25</v>
      </c>
      <c r="C37" s="186"/>
      <c r="D37" s="172">
        <v>1</v>
      </c>
      <c r="E37" s="449" t="s">
        <v>26</v>
      </c>
      <c r="F37" s="450"/>
      <c r="G37" s="173">
        <v>1.3</v>
      </c>
      <c r="H37" s="189"/>
      <c r="I37" s="189"/>
      <c r="J37" s="190"/>
      <c r="K37" s="179"/>
      <c r="L37" s="179"/>
      <c r="M37" s="179"/>
    </row>
    <row r="38" spans="2:10" s="183" customFormat="1" ht="12.75" customHeight="1">
      <c r="B38" s="164" t="s">
        <v>27</v>
      </c>
      <c r="C38" s="186"/>
      <c r="D38" s="172">
        <v>1</v>
      </c>
      <c r="E38" s="431" t="s">
        <v>28</v>
      </c>
      <c r="F38" s="432"/>
      <c r="G38" s="173">
        <v>1.3</v>
      </c>
      <c r="H38" s="187"/>
      <c r="I38" s="187"/>
      <c r="J38" s="188"/>
    </row>
    <row r="39" spans="2:10" s="183" customFormat="1" ht="12.75" customHeight="1">
      <c r="B39" s="174" t="s">
        <v>29</v>
      </c>
      <c r="C39" s="186"/>
      <c r="D39" s="172">
        <v>1</v>
      </c>
      <c r="E39" s="449" t="s">
        <v>30</v>
      </c>
      <c r="F39" s="450"/>
      <c r="G39" s="173">
        <v>1.3</v>
      </c>
      <c r="H39" s="189"/>
      <c r="I39" s="189"/>
      <c r="J39" s="190"/>
    </row>
    <row r="40" spans="2:10" s="183" customFormat="1" ht="12.75" customHeight="1">
      <c r="B40" s="166" t="s">
        <v>31</v>
      </c>
      <c r="C40" s="191"/>
      <c r="D40" s="175">
        <v>1</v>
      </c>
      <c r="E40" s="451" t="s">
        <v>32</v>
      </c>
      <c r="F40" s="452"/>
      <c r="G40" s="176">
        <v>1.4</v>
      </c>
      <c r="H40" s="189"/>
      <c r="I40" s="189"/>
      <c r="J40" s="190"/>
    </row>
    <row r="41" s="134" customFormat="1" ht="12.75" customHeight="1"/>
    <row r="42" s="134" customFormat="1" ht="12.75" customHeight="1"/>
    <row r="43" s="134" customFormat="1" ht="12.75" customHeight="1"/>
    <row r="44" s="134" customFormat="1" ht="12.75" customHeight="1"/>
  </sheetData>
  <sheetProtection/>
  <mergeCells count="48">
    <mergeCell ref="B31:C31"/>
    <mergeCell ref="E23:F23"/>
    <mergeCell ref="B30:C30"/>
    <mergeCell ref="B21:B23"/>
    <mergeCell ref="C21:C23"/>
    <mergeCell ref="E18:F18"/>
    <mergeCell ref="E5:F5"/>
    <mergeCell ref="G21:G23"/>
    <mergeCell ref="D21:D23"/>
    <mergeCell ref="G19:G20"/>
    <mergeCell ref="J19:M20"/>
    <mergeCell ref="J17:M17"/>
    <mergeCell ref="J18:M18"/>
    <mergeCell ref="E7:F7"/>
    <mergeCell ref="J21:M23"/>
    <mergeCell ref="D19:D20"/>
    <mergeCell ref="H21:H23"/>
    <mergeCell ref="E21:F22"/>
    <mergeCell ref="E37:F37"/>
    <mergeCell ref="E38:F38"/>
    <mergeCell ref="E39:F39"/>
    <mergeCell ref="E40:F40"/>
    <mergeCell ref="J5:M5"/>
    <mergeCell ref="B29:C29"/>
    <mergeCell ref="C19:C20"/>
    <mergeCell ref="B28:C28"/>
    <mergeCell ref="E19:F19"/>
    <mergeCell ref="B19:B20"/>
    <mergeCell ref="E20:F20"/>
    <mergeCell ref="J6:M16"/>
    <mergeCell ref="E15:F15"/>
    <mergeCell ref="E16:F16"/>
    <mergeCell ref="B3:G3"/>
    <mergeCell ref="B4:G4"/>
    <mergeCell ref="B33:J33"/>
    <mergeCell ref="E35:F35"/>
    <mergeCell ref="E36:F36"/>
    <mergeCell ref="E8:F8"/>
    <mergeCell ref="E14:F14"/>
    <mergeCell ref="E34:F34"/>
    <mergeCell ref="E17:F17"/>
    <mergeCell ref="B6:B16"/>
    <mergeCell ref="E13:F13"/>
    <mergeCell ref="E9:F9"/>
    <mergeCell ref="E6:F6"/>
    <mergeCell ref="E12:F12"/>
    <mergeCell ref="E10:F10"/>
    <mergeCell ref="E11:F11"/>
  </mergeCells>
  <hyperlinks>
    <hyperlink ref="B25" r:id="rId1" display="https://drive.google.com/drive/folders/1thaoSF3waqfd2R-EPfw3WfNm-JZl0Wrh"/>
  </hyperlinks>
  <printOptions/>
  <pageMargins left="0.2" right="0.190278" top="0.179861" bottom="0.170139" header="0.511806" footer="0.511806"/>
  <pageSetup horizontalDpi="600" verticalDpi="600" orientation="portrait" scale="50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85" zoomScaleNormal="85" zoomScalePageLayoutView="0" workbookViewId="0" topLeftCell="A9">
      <selection activeCell="C8" sqref="C8"/>
    </sheetView>
  </sheetViews>
  <sheetFormatPr defaultColWidth="9.00390625" defaultRowHeight="12.75" customHeight="1"/>
  <cols>
    <col min="1" max="1" width="2.7109375" style="217" customWidth="1"/>
    <col min="2" max="2" width="23.7109375" style="129" customWidth="1"/>
    <col min="3" max="3" width="48.7109375" style="129" customWidth="1"/>
    <col min="4" max="4" width="18.7109375" style="129" customWidth="1"/>
    <col min="5" max="5" width="19.28125" style="129" customWidth="1"/>
    <col min="6" max="6" width="18.7109375" style="129" customWidth="1"/>
    <col min="7" max="7" width="20.421875" style="129" customWidth="1"/>
    <col min="8" max="8" width="14.00390625" style="129" customWidth="1"/>
    <col min="9" max="9" width="46.28125" style="129" customWidth="1"/>
    <col min="10" max="10" width="9.00390625" style="129" customWidth="1"/>
    <col min="11" max="11" width="20.7109375" style="129" customWidth="1"/>
    <col min="12" max="12" width="9.00390625" style="129" customWidth="1"/>
    <col min="13" max="13" width="42.28125" style="129" customWidth="1"/>
    <col min="14" max="16" width="9.00390625" style="129" customWidth="1"/>
    <col min="17" max="16384" width="9.00390625" style="129" customWidth="1"/>
  </cols>
  <sheetData>
    <row r="1" spans="3:9" s="11" customFormat="1" ht="31.5" customHeight="1">
      <c r="C1" s="219" t="s">
        <v>135</v>
      </c>
      <c r="D1" s="218"/>
      <c r="E1" s="218"/>
      <c r="F1" s="218"/>
      <c r="G1" s="218"/>
      <c r="H1" s="218"/>
      <c r="I1" s="218"/>
    </row>
    <row r="2" spans="2:9" s="11" customFormat="1" ht="20.25" customHeight="1">
      <c r="B2" s="12"/>
      <c r="C2" s="12"/>
      <c r="D2" s="12"/>
      <c r="E2" s="12"/>
      <c r="F2" s="12"/>
      <c r="G2" s="13"/>
      <c r="H2" s="14"/>
      <c r="I2" s="12"/>
    </row>
    <row r="3" spans="2:9" s="11" customFormat="1" ht="15" customHeight="1">
      <c r="B3" s="474" t="s">
        <v>19</v>
      </c>
      <c r="C3" s="474"/>
      <c r="D3" s="474"/>
      <c r="E3" s="474"/>
      <c r="F3" s="474"/>
      <c r="G3" s="192"/>
      <c r="H3" s="193"/>
      <c r="I3" s="194"/>
    </row>
    <row r="4" spans="2:9" s="11" customFormat="1" ht="15.75" customHeight="1">
      <c r="B4" s="474" t="s">
        <v>219</v>
      </c>
      <c r="C4" s="474"/>
      <c r="D4" s="474"/>
      <c r="E4" s="474"/>
      <c r="F4" s="474"/>
      <c r="G4" s="192"/>
      <c r="H4" s="193"/>
      <c r="I4" s="194"/>
    </row>
    <row r="5" spans="1:9" s="195" customFormat="1" ht="47.25" customHeight="1">
      <c r="A5" s="11"/>
      <c r="B5" s="221" t="s">
        <v>88</v>
      </c>
      <c r="C5" s="222" t="s">
        <v>91</v>
      </c>
      <c r="D5" s="223" t="s">
        <v>92</v>
      </c>
      <c r="E5" s="223" t="s">
        <v>187</v>
      </c>
      <c r="F5" s="223" t="s">
        <v>188</v>
      </c>
      <c r="G5" s="223" t="s">
        <v>189</v>
      </c>
      <c r="H5" s="223" t="s">
        <v>190</v>
      </c>
      <c r="I5" s="224" t="s">
        <v>94</v>
      </c>
    </row>
    <row r="6" spans="1:9" s="243" customFormat="1" ht="74.25" customHeight="1">
      <c r="A6" s="242"/>
      <c r="B6" s="476" t="s">
        <v>312</v>
      </c>
      <c r="C6" s="226" t="s">
        <v>191</v>
      </c>
      <c r="D6" s="470" t="s">
        <v>192</v>
      </c>
      <c r="E6" s="228">
        <v>600000</v>
      </c>
      <c r="F6" s="228">
        <f aca="true" t="shared" si="0" ref="F6:F19">E6/100*120</f>
        <v>720000</v>
      </c>
      <c r="G6" s="229" t="s">
        <v>138</v>
      </c>
      <c r="H6" s="230">
        <f>E6/30000</f>
        <v>20</v>
      </c>
      <c r="I6" s="475" t="s">
        <v>193</v>
      </c>
    </row>
    <row r="7" spans="1:9" s="243" customFormat="1" ht="71.25" customHeight="1">
      <c r="A7" s="242"/>
      <c r="B7" s="476"/>
      <c r="C7" s="226" t="s">
        <v>194</v>
      </c>
      <c r="D7" s="470"/>
      <c r="E7" s="228">
        <v>1000000</v>
      </c>
      <c r="F7" s="228">
        <f t="shared" si="0"/>
        <v>1200000</v>
      </c>
      <c r="G7" s="229" t="s">
        <v>139</v>
      </c>
      <c r="H7" s="230">
        <f>E7/50000</f>
        <v>20</v>
      </c>
      <c r="I7" s="475"/>
    </row>
    <row r="8" spans="1:9" s="243" customFormat="1" ht="103.5" customHeight="1">
      <c r="A8" s="242"/>
      <c r="B8" s="476" t="s">
        <v>195</v>
      </c>
      <c r="C8" s="226" t="s">
        <v>354</v>
      </c>
      <c r="D8" s="227" t="s">
        <v>141</v>
      </c>
      <c r="E8" s="228">
        <v>800000</v>
      </c>
      <c r="F8" s="228">
        <f t="shared" si="0"/>
        <v>960000</v>
      </c>
      <c r="G8" s="229">
        <v>25000</v>
      </c>
      <c r="H8" s="230">
        <f>E8/G8</f>
        <v>32</v>
      </c>
      <c r="I8" s="475" t="s">
        <v>196</v>
      </c>
    </row>
    <row r="9" spans="1:9" s="243" customFormat="1" ht="102.75" customHeight="1">
      <c r="A9" s="242"/>
      <c r="B9" s="476"/>
      <c r="C9" s="226" t="s">
        <v>355</v>
      </c>
      <c r="D9" s="227" t="s">
        <v>141</v>
      </c>
      <c r="E9" s="228">
        <v>1600000</v>
      </c>
      <c r="F9" s="228">
        <f t="shared" si="0"/>
        <v>1920000</v>
      </c>
      <c r="G9" s="229">
        <v>50000</v>
      </c>
      <c r="H9" s="230">
        <f aca="true" t="shared" si="1" ref="H9:H15">E9/G9</f>
        <v>32</v>
      </c>
      <c r="I9" s="475"/>
    </row>
    <row r="10" spans="1:10" s="243" customFormat="1" ht="115.5" customHeight="1">
      <c r="A10" s="242"/>
      <c r="B10" s="476" t="s">
        <v>197</v>
      </c>
      <c r="C10" s="226" t="s">
        <v>356</v>
      </c>
      <c r="D10" s="227" t="s">
        <v>141</v>
      </c>
      <c r="E10" s="228">
        <v>1500000</v>
      </c>
      <c r="F10" s="228">
        <f t="shared" si="0"/>
        <v>1800000</v>
      </c>
      <c r="G10" s="229">
        <v>30000</v>
      </c>
      <c r="H10" s="230">
        <f t="shared" si="1"/>
        <v>50</v>
      </c>
      <c r="I10" s="475" t="s">
        <v>198</v>
      </c>
      <c r="J10" s="244"/>
    </row>
    <row r="11" spans="1:10" s="243" customFormat="1" ht="114" customHeight="1">
      <c r="A11" s="242"/>
      <c r="B11" s="476"/>
      <c r="C11" s="226" t="s">
        <v>357</v>
      </c>
      <c r="D11" s="227" t="s">
        <v>141</v>
      </c>
      <c r="E11" s="228">
        <v>2500000</v>
      </c>
      <c r="F11" s="228">
        <f t="shared" si="0"/>
        <v>3000000</v>
      </c>
      <c r="G11" s="229">
        <v>50000</v>
      </c>
      <c r="H11" s="230">
        <f t="shared" si="1"/>
        <v>50</v>
      </c>
      <c r="I11" s="475" t="s">
        <v>199</v>
      </c>
      <c r="J11" s="244"/>
    </row>
    <row r="12" spans="1:10" s="243" customFormat="1" ht="114" customHeight="1">
      <c r="A12" s="242"/>
      <c r="B12" s="225" t="s">
        <v>200</v>
      </c>
      <c r="C12" s="226" t="s">
        <v>358</v>
      </c>
      <c r="D12" s="227" t="s">
        <v>202</v>
      </c>
      <c r="E12" s="228">
        <v>1500000</v>
      </c>
      <c r="F12" s="228">
        <f t="shared" si="0"/>
        <v>1800000</v>
      </c>
      <c r="G12" s="229">
        <v>30000</v>
      </c>
      <c r="H12" s="230">
        <f t="shared" si="1"/>
        <v>50</v>
      </c>
      <c r="I12" s="231" t="s">
        <v>350</v>
      </c>
      <c r="J12" s="244"/>
    </row>
    <row r="13" spans="1:10" s="243" customFormat="1" ht="105.75" customHeight="1">
      <c r="A13" s="242"/>
      <c r="B13" s="476" t="s">
        <v>201</v>
      </c>
      <c r="C13" s="226" t="s">
        <v>359</v>
      </c>
      <c r="D13" s="227" t="s">
        <v>202</v>
      </c>
      <c r="E13" s="228">
        <v>800000</v>
      </c>
      <c r="F13" s="228">
        <f t="shared" si="0"/>
        <v>960000</v>
      </c>
      <c r="G13" s="229">
        <v>25000</v>
      </c>
      <c r="H13" s="230">
        <f t="shared" si="1"/>
        <v>32</v>
      </c>
      <c r="I13" s="472" t="s">
        <v>203</v>
      </c>
      <c r="J13" s="244"/>
    </row>
    <row r="14" spans="1:10" s="243" customFormat="1" ht="126" customHeight="1">
      <c r="A14" s="242"/>
      <c r="B14" s="476"/>
      <c r="C14" s="226" t="s">
        <v>360</v>
      </c>
      <c r="D14" s="227" t="s">
        <v>202</v>
      </c>
      <c r="E14" s="228">
        <v>1600000</v>
      </c>
      <c r="F14" s="228">
        <f t="shared" si="0"/>
        <v>1920000</v>
      </c>
      <c r="G14" s="229">
        <v>50000</v>
      </c>
      <c r="H14" s="230">
        <f t="shared" si="1"/>
        <v>32</v>
      </c>
      <c r="I14" s="472"/>
      <c r="J14" s="244"/>
    </row>
    <row r="15" spans="1:10" s="243" customFormat="1" ht="124.5" customHeight="1">
      <c r="A15" s="242"/>
      <c r="B15" s="476"/>
      <c r="C15" s="226" t="s">
        <v>361</v>
      </c>
      <c r="D15" s="227" t="s">
        <v>202</v>
      </c>
      <c r="E15" s="232">
        <v>2800000</v>
      </c>
      <c r="F15" s="232">
        <f t="shared" si="0"/>
        <v>3360000</v>
      </c>
      <c r="G15" s="233">
        <v>90000</v>
      </c>
      <c r="H15" s="230">
        <f t="shared" si="1"/>
        <v>31.11111111111111</v>
      </c>
      <c r="I15" s="472"/>
      <c r="J15" s="244"/>
    </row>
    <row r="16" spans="1:10" s="243" customFormat="1" ht="121.5" customHeight="1">
      <c r="A16" s="242"/>
      <c r="B16" s="225" t="s">
        <v>204</v>
      </c>
      <c r="C16" s="234" t="s">
        <v>205</v>
      </c>
      <c r="D16" s="227"/>
      <c r="E16" s="228"/>
      <c r="F16" s="232"/>
      <c r="G16" s="229"/>
      <c r="H16" s="230"/>
      <c r="I16" s="231" t="s">
        <v>313</v>
      </c>
      <c r="J16" s="244"/>
    </row>
    <row r="17" spans="1:9" s="243" customFormat="1" ht="35.25" customHeight="1">
      <c r="A17" s="242"/>
      <c r="B17" s="225" t="s">
        <v>351</v>
      </c>
      <c r="C17" s="234" t="s">
        <v>142</v>
      </c>
      <c r="D17" s="227" t="s">
        <v>141</v>
      </c>
      <c r="E17" s="228">
        <v>400000</v>
      </c>
      <c r="F17" s="228">
        <f t="shared" si="0"/>
        <v>480000</v>
      </c>
      <c r="G17" s="235"/>
      <c r="H17" s="230"/>
      <c r="I17" s="236" t="s">
        <v>206</v>
      </c>
    </row>
    <row r="18" spans="1:9" s="244" customFormat="1" ht="37.5" customHeight="1">
      <c r="A18" s="245"/>
      <c r="B18" s="476" t="s">
        <v>143</v>
      </c>
      <c r="C18" s="234" t="s">
        <v>144</v>
      </c>
      <c r="D18" s="470" t="s">
        <v>353</v>
      </c>
      <c r="E18" s="228">
        <v>15000</v>
      </c>
      <c r="F18" s="228">
        <f t="shared" si="0"/>
        <v>18000</v>
      </c>
      <c r="G18" s="237"/>
      <c r="H18" s="230"/>
      <c r="I18" s="472" t="s">
        <v>207</v>
      </c>
    </row>
    <row r="19" spans="1:9" s="244" customFormat="1" ht="45" customHeight="1">
      <c r="A19" s="245"/>
      <c r="B19" s="485"/>
      <c r="C19" s="238" t="s">
        <v>145</v>
      </c>
      <c r="D19" s="471"/>
      <c r="E19" s="239">
        <v>30000</v>
      </c>
      <c r="F19" s="239">
        <f t="shared" si="0"/>
        <v>36000</v>
      </c>
      <c r="G19" s="240"/>
      <c r="H19" s="241"/>
      <c r="I19" s="473"/>
    </row>
    <row r="20" spans="2:9" s="197" customFormat="1" ht="13.5" customHeight="1">
      <c r="B20" s="198"/>
      <c r="C20" s="199"/>
      <c r="D20" s="200"/>
      <c r="E20" s="201"/>
      <c r="F20" s="202"/>
      <c r="G20" s="203"/>
      <c r="H20" s="204"/>
      <c r="I20" s="205"/>
    </row>
    <row r="21" spans="2:9" s="197" customFormat="1" ht="12.75" customHeight="1">
      <c r="B21" s="11" t="s">
        <v>314</v>
      </c>
      <c r="C21" s="11"/>
      <c r="D21" s="11"/>
      <c r="E21" s="11"/>
      <c r="F21" s="11"/>
      <c r="G21" s="206"/>
      <c r="H21" s="193"/>
      <c r="I21" s="207"/>
    </row>
    <row r="22" spans="2:9" s="197" customFormat="1" ht="12.75" customHeight="1">
      <c r="B22" s="11" t="s">
        <v>146</v>
      </c>
      <c r="C22" s="11"/>
      <c r="D22" s="11"/>
      <c r="E22" s="207"/>
      <c r="F22" s="207"/>
      <c r="G22" s="208"/>
      <c r="H22" s="209"/>
      <c r="I22" s="207"/>
    </row>
    <row r="23" spans="2:9" s="197" customFormat="1" ht="12.75" customHeight="1">
      <c r="B23" s="11"/>
      <c r="C23" s="11"/>
      <c r="D23" s="11"/>
      <c r="E23" s="207"/>
      <c r="F23" s="207"/>
      <c r="G23" s="208"/>
      <c r="H23" s="209"/>
      <c r="I23" s="207"/>
    </row>
    <row r="24" spans="2:8" s="197" customFormat="1" ht="20.25">
      <c r="B24" s="246" t="s">
        <v>110</v>
      </c>
      <c r="C24" s="11"/>
      <c r="D24" s="11"/>
      <c r="E24" s="11"/>
      <c r="F24" s="11"/>
      <c r="G24" s="206"/>
      <c r="H24" s="193"/>
    </row>
    <row r="25" spans="2:9" s="197" customFormat="1" ht="15">
      <c r="B25" s="483" t="s">
        <v>111</v>
      </c>
      <c r="C25" s="484"/>
      <c r="D25" s="247" t="s">
        <v>112</v>
      </c>
      <c r="E25" s="207"/>
      <c r="F25" s="207"/>
      <c r="G25" s="208"/>
      <c r="H25" s="209"/>
      <c r="I25" s="198"/>
    </row>
    <row r="26" spans="2:9" s="197" customFormat="1" ht="15">
      <c r="B26" s="477" t="s">
        <v>113</v>
      </c>
      <c r="C26" s="478"/>
      <c r="D26" s="248">
        <v>0.3</v>
      </c>
      <c r="E26" s="207"/>
      <c r="F26" s="207"/>
      <c r="G26" s="210"/>
      <c r="H26" s="209"/>
      <c r="I26" s="198"/>
    </row>
    <row r="27" spans="2:9" s="197" customFormat="1" ht="15">
      <c r="B27" s="479" t="s">
        <v>115</v>
      </c>
      <c r="C27" s="480"/>
      <c r="D27" s="249">
        <v>1</v>
      </c>
      <c r="E27" s="207"/>
      <c r="F27" s="207"/>
      <c r="G27" s="208"/>
      <c r="H27" s="209"/>
      <c r="I27" s="198"/>
    </row>
    <row r="28" spans="2:9" s="197" customFormat="1" ht="12.75" customHeight="1">
      <c r="B28" s="11"/>
      <c r="C28" s="11"/>
      <c r="D28" s="11"/>
      <c r="E28" s="211"/>
      <c r="F28" s="207"/>
      <c r="G28" s="208"/>
      <c r="H28" s="209"/>
      <c r="I28" s="207"/>
    </row>
    <row r="29" spans="2:8" s="197" customFormat="1" ht="15">
      <c r="B29" s="197" t="s">
        <v>352</v>
      </c>
      <c r="G29" s="210"/>
      <c r="H29" s="209"/>
    </row>
    <row r="30" spans="2:8" s="197" customFormat="1" ht="31.5" customHeight="1">
      <c r="B30" s="481" t="s">
        <v>208</v>
      </c>
      <c r="C30" s="482"/>
      <c r="D30" s="482"/>
      <c r="E30" s="482"/>
      <c r="F30" s="482"/>
      <c r="G30" s="210"/>
      <c r="H30" s="209"/>
    </row>
    <row r="31" spans="1:9" s="196" customFormat="1" ht="12.75" customHeight="1">
      <c r="A31" s="197"/>
      <c r="B31" s="195" t="s">
        <v>209</v>
      </c>
      <c r="C31" s="212" t="s">
        <v>12</v>
      </c>
      <c r="D31" s="195"/>
      <c r="E31" s="213"/>
      <c r="F31" s="213"/>
      <c r="G31" s="214"/>
      <c r="H31" s="215"/>
      <c r="I31" s="216"/>
    </row>
    <row r="32" spans="1:9" s="196" customFormat="1" ht="12.75" customHeight="1">
      <c r="A32" s="197"/>
      <c r="B32" s="195"/>
      <c r="C32" s="195"/>
      <c r="D32" s="195"/>
      <c r="E32" s="213"/>
      <c r="F32" s="213"/>
      <c r="G32" s="214"/>
      <c r="H32" s="215"/>
      <c r="I32" s="216"/>
    </row>
  </sheetData>
  <sheetProtection/>
  <mergeCells count="18">
    <mergeCell ref="I13:I15"/>
    <mergeCell ref="B18:B19"/>
    <mergeCell ref="B6:B7"/>
    <mergeCell ref="B26:C26"/>
    <mergeCell ref="B27:C27"/>
    <mergeCell ref="B30:F30"/>
    <mergeCell ref="B13:B15"/>
    <mergeCell ref="B25:C25"/>
    <mergeCell ref="D18:D19"/>
    <mergeCell ref="I18:I19"/>
    <mergeCell ref="B3:F3"/>
    <mergeCell ref="B4:F4"/>
    <mergeCell ref="D6:D7"/>
    <mergeCell ref="I6:I7"/>
    <mergeCell ref="B8:B9"/>
    <mergeCell ref="I8:I9"/>
    <mergeCell ref="B10:B11"/>
    <mergeCell ref="I10:I11"/>
  </mergeCells>
  <hyperlinks>
    <hyperlink ref="C31" r:id="rId1" display="https://www.kp.ru/putevoditel/spetsproekty/videoproduction/"/>
    <hyperlink ref="B30" r:id="rId2" display="https://docs.google.com/document/d/1zSvweN0-bq86QywlFGTvZR9QPjhWemg9dYerGsYdRDU/edit&#10;"/>
  </hyperlinks>
  <printOptions/>
  <pageMargins left="0.2" right="0.190278" top="0.179861" bottom="0.170139" header="0.511806" footer="0.511806"/>
  <pageSetup horizontalDpi="600" verticalDpi="600" orientation="portrait" scale="50"/>
  <headerFooter>
    <oddFooter>&amp;C&amp;"Helvetica Neue,Regular"&amp;12&amp;K000000&amp;P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2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9.140625" style="53" customWidth="1"/>
    <col min="2" max="2" width="33.00390625" style="53" customWidth="1"/>
    <col min="3" max="3" width="26.7109375" style="53" customWidth="1"/>
    <col min="4" max="4" width="12.7109375" style="111" customWidth="1"/>
    <col min="5" max="5" width="15.28125" style="111" customWidth="1"/>
    <col min="6" max="6" width="19.00390625" style="111" customWidth="1"/>
    <col min="7" max="8" width="17.28125" style="53" customWidth="1"/>
    <col min="9" max="9" width="17.7109375" style="53" customWidth="1"/>
    <col min="10" max="16384" width="9.140625" style="53" customWidth="1"/>
  </cols>
  <sheetData>
    <row r="1" spans="2:9" ht="14.25">
      <c r="B1" s="250"/>
      <c r="C1" s="250"/>
      <c r="D1" s="259"/>
      <c r="E1" s="259"/>
      <c r="F1" s="260"/>
      <c r="G1" s="250"/>
      <c r="H1" s="251"/>
      <c r="I1" s="250"/>
    </row>
    <row r="2" spans="3:9" ht="26.25">
      <c r="C2" s="256" t="s">
        <v>147</v>
      </c>
      <c r="D2" s="257"/>
      <c r="E2" s="257"/>
      <c r="F2" s="257"/>
      <c r="G2" s="258"/>
      <c r="H2" s="258"/>
      <c r="I2" s="253"/>
    </row>
    <row r="3" spans="2:9" ht="18.75" customHeight="1">
      <c r="B3" s="486" t="s">
        <v>19</v>
      </c>
      <c r="C3" s="487"/>
      <c r="D3" s="17"/>
      <c r="E3" s="17"/>
      <c r="F3" s="17"/>
      <c r="G3" s="17"/>
      <c r="H3" s="252"/>
      <c r="I3" s="253"/>
    </row>
    <row r="4" spans="2:9" ht="10.5" customHeight="1">
      <c r="B4" s="486" t="s">
        <v>219</v>
      </c>
      <c r="C4" s="487"/>
      <c r="D4" s="254"/>
      <c r="E4" s="261"/>
      <c r="F4" s="261"/>
      <c r="G4" s="7"/>
      <c r="H4" s="252"/>
      <c r="I4" s="253"/>
    </row>
    <row r="5" spans="2:9" ht="48" customHeight="1">
      <c r="B5" s="274" t="s">
        <v>88</v>
      </c>
      <c r="C5" s="275" t="s">
        <v>91</v>
      </c>
      <c r="D5" s="276" t="s">
        <v>92</v>
      </c>
      <c r="E5" s="277" t="s">
        <v>148</v>
      </c>
      <c r="F5" s="277" t="s">
        <v>137</v>
      </c>
      <c r="G5" s="488" t="s">
        <v>94</v>
      </c>
      <c r="H5" s="489"/>
      <c r="I5" s="490"/>
    </row>
    <row r="6" spans="2:9" s="102" customFormat="1" ht="22.5" customHeight="1">
      <c r="B6" s="491" t="s">
        <v>256</v>
      </c>
      <c r="C6" s="492"/>
      <c r="D6" s="492"/>
      <c r="E6" s="492"/>
      <c r="F6" s="492"/>
      <c r="G6" s="492"/>
      <c r="H6" s="492"/>
      <c r="I6" s="493"/>
    </row>
    <row r="7" spans="2:9" s="112" customFormat="1" ht="47.25" customHeight="1">
      <c r="B7" s="262" t="s">
        <v>326</v>
      </c>
      <c r="C7" s="263" t="s">
        <v>149</v>
      </c>
      <c r="D7" s="264" t="s">
        <v>134</v>
      </c>
      <c r="E7" s="265">
        <v>30000</v>
      </c>
      <c r="F7" s="266">
        <v>10000</v>
      </c>
      <c r="G7" s="494" t="s">
        <v>327</v>
      </c>
      <c r="H7" s="495"/>
      <c r="I7" s="496"/>
    </row>
    <row r="8" spans="2:9" s="112" customFormat="1" ht="35.25" customHeight="1">
      <c r="B8" s="267" t="s">
        <v>257</v>
      </c>
      <c r="C8" s="263" t="s">
        <v>258</v>
      </c>
      <c r="D8" s="264" t="s">
        <v>134</v>
      </c>
      <c r="E8" s="265">
        <v>45000</v>
      </c>
      <c r="F8" s="266">
        <v>12000</v>
      </c>
      <c r="G8" s="494" t="s">
        <v>259</v>
      </c>
      <c r="H8" s="495"/>
      <c r="I8" s="496"/>
    </row>
    <row r="9" spans="2:9" s="112" customFormat="1" ht="42" customHeight="1">
      <c r="B9" s="267" t="s">
        <v>328</v>
      </c>
      <c r="C9" s="263" t="s">
        <v>149</v>
      </c>
      <c r="D9" s="264" t="s">
        <v>134</v>
      </c>
      <c r="E9" s="265">
        <v>70000</v>
      </c>
      <c r="F9" s="266">
        <v>10000</v>
      </c>
      <c r="G9" s="494" t="s">
        <v>329</v>
      </c>
      <c r="H9" s="495"/>
      <c r="I9" s="496"/>
    </row>
    <row r="10" spans="2:9" s="112" customFormat="1" ht="39.75" customHeight="1">
      <c r="B10" s="267" t="s">
        <v>260</v>
      </c>
      <c r="C10" s="263" t="s">
        <v>258</v>
      </c>
      <c r="D10" s="264" t="s">
        <v>134</v>
      </c>
      <c r="E10" s="265">
        <v>70000</v>
      </c>
      <c r="F10" s="266">
        <v>7000</v>
      </c>
      <c r="G10" s="494" t="s">
        <v>261</v>
      </c>
      <c r="H10" s="495"/>
      <c r="I10" s="496"/>
    </row>
    <row r="11" spans="2:9" s="112" customFormat="1" ht="34.5" customHeight="1">
      <c r="B11" s="267" t="s">
        <v>262</v>
      </c>
      <c r="C11" s="263" t="s">
        <v>149</v>
      </c>
      <c r="D11" s="264" t="s">
        <v>134</v>
      </c>
      <c r="E11" s="265">
        <v>100000</v>
      </c>
      <c r="F11" s="266">
        <v>100000</v>
      </c>
      <c r="G11" s="494" t="s">
        <v>263</v>
      </c>
      <c r="H11" s="495"/>
      <c r="I11" s="496"/>
    </row>
    <row r="12" spans="2:9" s="112" customFormat="1" ht="41.25" customHeight="1">
      <c r="B12" s="267" t="s">
        <v>330</v>
      </c>
      <c r="C12" s="263" t="s">
        <v>258</v>
      </c>
      <c r="D12" s="264" t="s">
        <v>134</v>
      </c>
      <c r="E12" s="265">
        <v>200000</v>
      </c>
      <c r="F12" s="266">
        <v>12000</v>
      </c>
      <c r="G12" s="494" t="s">
        <v>264</v>
      </c>
      <c r="H12" s="495"/>
      <c r="I12" s="496"/>
    </row>
    <row r="13" spans="2:9" s="112" customFormat="1" ht="36" customHeight="1">
      <c r="B13" s="267" t="s">
        <v>265</v>
      </c>
      <c r="C13" s="263" t="s">
        <v>149</v>
      </c>
      <c r="D13" s="264" t="s">
        <v>134</v>
      </c>
      <c r="E13" s="265">
        <v>50000</v>
      </c>
      <c r="F13" s="266">
        <v>10000</v>
      </c>
      <c r="G13" s="494" t="s">
        <v>266</v>
      </c>
      <c r="H13" s="495"/>
      <c r="I13" s="496"/>
    </row>
    <row r="14" spans="2:9" s="112" customFormat="1" ht="45.75" customHeight="1">
      <c r="B14" s="267" t="s">
        <v>267</v>
      </c>
      <c r="C14" s="263" t="s">
        <v>268</v>
      </c>
      <c r="D14" s="264" t="s">
        <v>134</v>
      </c>
      <c r="E14" s="265">
        <v>80000</v>
      </c>
      <c r="F14" s="266">
        <v>20000</v>
      </c>
      <c r="G14" s="494" t="s">
        <v>269</v>
      </c>
      <c r="H14" s="495"/>
      <c r="I14" s="496"/>
    </row>
    <row r="15" spans="2:9" s="112" customFormat="1" ht="29.25" customHeight="1">
      <c r="B15" s="267" t="s">
        <v>331</v>
      </c>
      <c r="C15" s="263" t="s">
        <v>149</v>
      </c>
      <c r="D15" s="264" t="s">
        <v>134</v>
      </c>
      <c r="E15" s="265">
        <v>60000</v>
      </c>
      <c r="F15" s="266">
        <v>7000</v>
      </c>
      <c r="G15" s="494" t="s">
        <v>270</v>
      </c>
      <c r="H15" s="495"/>
      <c r="I15" s="496"/>
    </row>
    <row r="16" spans="2:9" ht="22.5" customHeight="1">
      <c r="B16" s="491" t="s">
        <v>271</v>
      </c>
      <c r="C16" s="492"/>
      <c r="D16" s="492"/>
      <c r="E16" s="492"/>
      <c r="F16" s="492"/>
      <c r="G16" s="492"/>
      <c r="H16" s="492"/>
      <c r="I16" s="493"/>
    </row>
    <row r="17" spans="2:9" s="112" customFormat="1" ht="58.5" customHeight="1">
      <c r="B17" s="267" t="s">
        <v>332</v>
      </c>
      <c r="C17" s="263" t="s">
        <v>272</v>
      </c>
      <c r="D17" s="264" t="s">
        <v>273</v>
      </c>
      <c r="E17" s="264" t="s">
        <v>333</v>
      </c>
      <c r="F17" s="266">
        <v>200000</v>
      </c>
      <c r="G17" s="494" t="s">
        <v>334</v>
      </c>
      <c r="H17" s="495"/>
      <c r="I17" s="496"/>
    </row>
    <row r="18" spans="2:9" s="112" customFormat="1" ht="38.25" customHeight="1">
      <c r="B18" s="267" t="s">
        <v>335</v>
      </c>
      <c r="C18" s="263" t="s">
        <v>336</v>
      </c>
      <c r="D18" s="264" t="s">
        <v>134</v>
      </c>
      <c r="E18" s="265">
        <v>200000</v>
      </c>
      <c r="F18" s="266">
        <v>150000</v>
      </c>
      <c r="G18" s="494" t="s">
        <v>337</v>
      </c>
      <c r="H18" s="495"/>
      <c r="I18" s="496"/>
    </row>
    <row r="19" spans="2:9" s="112" customFormat="1" ht="38.25" customHeight="1">
      <c r="B19" s="267" t="s">
        <v>338</v>
      </c>
      <c r="C19" s="263" t="s">
        <v>341</v>
      </c>
      <c r="D19" s="264" t="s">
        <v>134</v>
      </c>
      <c r="E19" s="265">
        <v>250000</v>
      </c>
      <c r="F19" s="266">
        <v>200000</v>
      </c>
      <c r="G19" s="497" t="s">
        <v>274</v>
      </c>
      <c r="H19" s="498"/>
      <c r="I19" s="499"/>
    </row>
    <row r="20" spans="2:9" s="112" customFormat="1" ht="77.25" customHeight="1">
      <c r="B20" s="267" t="s">
        <v>339</v>
      </c>
      <c r="C20" s="263" t="s">
        <v>340</v>
      </c>
      <c r="D20" s="264" t="s">
        <v>16</v>
      </c>
      <c r="E20" s="265">
        <v>500000</v>
      </c>
      <c r="F20" s="266">
        <v>300000</v>
      </c>
      <c r="G20" s="494" t="s">
        <v>342</v>
      </c>
      <c r="H20" s="495"/>
      <c r="I20" s="496"/>
    </row>
    <row r="21" spans="2:9" s="112" customFormat="1" ht="38.25" customHeight="1">
      <c r="B21" s="267" t="s">
        <v>275</v>
      </c>
      <c r="C21" s="263" t="s">
        <v>276</v>
      </c>
      <c r="D21" s="264" t="s">
        <v>150</v>
      </c>
      <c r="E21" s="265">
        <v>400000</v>
      </c>
      <c r="F21" s="266">
        <v>150000</v>
      </c>
      <c r="G21" s="494" t="s">
        <v>277</v>
      </c>
      <c r="H21" s="495"/>
      <c r="I21" s="496"/>
    </row>
    <row r="22" spans="2:9" s="112" customFormat="1" ht="81.75" customHeight="1">
      <c r="B22" s="267" t="s">
        <v>343</v>
      </c>
      <c r="C22" s="263" t="s">
        <v>344</v>
      </c>
      <c r="D22" s="264" t="s">
        <v>278</v>
      </c>
      <c r="E22" s="265">
        <v>300000</v>
      </c>
      <c r="F22" s="266">
        <v>150000</v>
      </c>
      <c r="G22" s="494" t="s">
        <v>345</v>
      </c>
      <c r="H22" s="495"/>
      <c r="I22" s="496"/>
    </row>
    <row r="23" spans="2:9" ht="22.5" customHeight="1">
      <c r="B23" s="491" t="s">
        <v>284</v>
      </c>
      <c r="C23" s="492"/>
      <c r="D23" s="492"/>
      <c r="E23" s="492"/>
      <c r="F23" s="492"/>
      <c r="G23" s="492"/>
      <c r="H23" s="492"/>
      <c r="I23" s="493"/>
    </row>
    <row r="24" spans="2:9" s="112" customFormat="1" ht="96.75" customHeight="1">
      <c r="B24" s="267" t="s">
        <v>346</v>
      </c>
      <c r="C24" s="263" t="s">
        <v>279</v>
      </c>
      <c r="D24" s="264" t="s">
        <v>150</v>
      </c>
      <c r="E24" s="265">
        <v>10000</v>
      </c>
      <c r="F24" s="268" t="s">
        <v>280</v>
      </c>
      <c r="G24" s="494" t="s">
        <v>347</v>
      </c>
      <c r="H24" s="495"/>
      <c r="I24" s="496"/>
    </row>
    <row r="25" spans="2:9" ht="22.5" customHeight="1">
      <c r="B25" s="491" t="s">
        <v>281</v>
      </c>
      <c r="C25" s="492"/>
      <c r="D25" s="492"/>
      <c r="E25" s="492"/>
      <c r="F25" s="492"/>
      <c r="G25" s="492"/>
      <c r="H25" s="492"/>
      <c r="I25" s="493"/>
    </row>
    <row r="26" spans="2:9" s="112" customFormat="1" ht="35.25" customHeight="1">
      <c r="B26" s="510" t="s">
        <v>151</v>
      </c>
      <c r="C26" s="494" t="s">
        <v>152</v>
      </c>
      <c r="D26" s="264" t="s">
        <v>150</v>
      </c>
      <c r="E26" s="265">
        <v>800000</v>
      </c>
      <c r="F26" s="268" t="s">
        <v>153</v>
      </c>
      <c r="G26" s="494" t="s">
        <v>154</v>
      </c>
      <c r="H26" s="495"/>
      <c r="I26" s="496"/>
    </row>
    <row r="27" spans="2:9" s="112" customFormat="1" ht="35.25" customHeight="1">
      <c r="B27" s="511"/>
      <c r="C27" s="495"/>
      <c r="D27" s="264" t="s">
        <v>140</v>
      </c>
      <c r="E27" s="265">
        <v>1500000</v>
      </c>
      <c r="F27" s="268" t="s">
        <v>155</v>
      </c>
      <c r="G27" s="495"/>
      <c r="H27" s="495"/>
      <c r="I27" s="496"/>
    </row>
    <row r="28" spans="2:9" s="112" customFormat="1" ht="35.25" customHeight="1">
      <c r="B28" s="511"/>
      <c r="C28" s="495"/>
      <c r="D28" s="264" t="s">
        <v>141</v>
      </c>
      <c r="E28" s="265">
        <v>2500000</v>
      </c>
      <c r="F28" s="268" t="s">
        <v>156</v>
      </c>
      <c r="G28" s="495"/>
      <c r="H28" s="495"/>
      <c r="I28" s="496"/>
    </row>
    <row r="29" spans="2:9" s="112" customFormat="1" ht="26.25">
      <c r="B29" s="269" t="s">
        <v>157</v>
      </c>
      <c r="C29" s="270" t="s">
        <v>282</v>
      </c>
      <c r="D29" s="271" t="s">
        <v>141</v>
      </c>
      <c r="E29" s="272">
        <v>120000</v>
      </c>
      <c r="F29" s="273" t="s">
        <v>158</v>
      </c>
      <c r="G29" s="502" t="s">
        <v>348</v>
      </c>
      <c r="H29" s="503"/>
      <c r="I29" s="504"/>
    </row>
    <row r="30" spans="2:9" s="112" customFormat="1" ht="12.75">
      <c r="B30" s="282"/>
      <c r="C30" s="282"/>
      <c r="D30" s="283"/>
      <c r="E30" s="284"/>
      <c r="F30" s="285"/>
      <c r="G30" s="282"/>
      <c r="H30" s="286"/>
      <c r="I30" s="286"/>
    </row>
    <row r="31" spans="2:9" s="112" customFormat="1" ht="12.75">
      <c r="B31" s="282"/>
      <c r="C31" s="282"/>
      <c r="D31" s="283"/>
      <c r="E31" s="284"/>
      <c r="F31" s="285"/>
      <c r="G31" s="282"/>
      <c r="H31" s="286"/>
      <c r="I31" s="286"/>
    </row>
    <row r="32" spans="2:9" s="112" customFormat="1" ht="12.75">
      <c r="B32" s="282"/>
      <c r="C32" s="282"/>
      <c r="D32" s="283"/>
      <c r="E32" s="284"/>
      <c r="F32" s="285"/>
      <c r="G32" s="282"/>
      <c r="H32" s="286"/>
      <c r="I32" s="286"/>
    </row>
    <row r="33" spans="2:9" s="101" customFormat="1" ht="20.25">
      <c r="B33" s="278" t="s">
        <v>110</v>
      </c>
      <c r="C33" s="279"/>
      <c r="D33" s="280"/>
      <c r="E33" s="280"/>
      <c r="F33" s="281"/>
      <c r="G33" s="279"/>
      <c r="H33" s="279"/>
      <c r="I33" s="279"/>
    </row>
    <row r="34" spans="2:9" s="101" customFormat="1" ht="15">
      <c r="B34" s="500" t="s">
        <v>111</v>
      </c>
      <c r="C34" s="501"/>
      <c r="D34" s="287" t="s">
        <v>112</v>
      </c>
      <c r="E34" s="280"/>
      <c r="F34" s="281"/>
      <c r="G34" s="279"/>
      <c r="H34" s="279"/>
      <c r="I34" s="279"/>
    </row>
    <row r="35" spans="2:9" s="101" customFormat="1" ht="15">
      <c r="B35" s="508" t="s">
        <v>159</v>
      </c>
      <c r="C35" s="509"/>
      <c r="D35" s="288">
        <v>1</v>
      </c>
      <c r="E35" s="280"/>
      <c r="F35" s="281"/>
      <c r="G35" s="279"/>
      <c r="H35" s="279"/>
      <c r="I35" s="279"/>
    </row>
    <row r="36" spans="2:9" s="101" customFormat="1" ht="15">
      <c r="B36" s="505" t="s">
        <v>349</v>
      </c>
      <c r="C36" s="506"/>
      <c r="D36" s="289">
        <v>1</v>
      </c>
      <c r="E36" s="280"/>
      <c r="F36" s="281"/>
      <c r="G36" s="279"/>
      <c r="H36" s="279"/>
      <c r="I36" s="279"/>
    </row>
    <row r="37" spans="2:9" s="101" customFormat="1" ht="35.25" customHeight="1">
      <c r="B37" s="507" t="s">
        <v>160</v>
      </c>
      <c r="C37" s="507"/>
      <c r="D37" s="507"/>
      <c r="E37" s="280"/>
      <c r="F37" s="281"/>
      <c r="G37" s="279"/>
      <c r="H37" s="279"/>
      <c r="I37" s="279"/>
    </row>
    <row r="38" spans="2:9" s="101" customFormat="1" ht="19.5" customHeight="1">
      <c r="B38" s="507" t="s">
        <v>315</v>
      </c>
      <c r="C38" s="507"/>
      <c r="D38" s="507"/>
      <c r="E38" s="280"/>
      <c r="F38" s="281"/>
      <c r="G38" s="279"/>
      <c r="H38" s="279"/>
      <c r="I38" s="253"/>
    </row>
    <row r="39" spans="4:6" s="101" customFormat="1" ht="15">
      <c r="D39" s="280"/>
      <c r="E39" s="280"/>
      <c r="F39" s="280"/>
    </row>
    <row r="40" spans="4:6" s="101" customFormat="1" ht="15">
      <c r="D40" s="280"/>
      <c r="E40" s="280"/>
      <c r="F40" s="280"/>
    </row>
    <row r="41" spans="4:6" s="101" customFormat="1" ht="15">
      <c r="D41" s="280"/>
      <c r="E41" s="280"/>
      <c r="F41" s="280"/>
    </row>
    <row r="42" spans="4:6" s="101" customFormat="1" ht="15">
      <c r="D42" s="280"/>
      <c r="E42" s="280"/>
      <c r="F42" s="280"/>
    </row>
  </sheetData>
  <sheetProtection/>
  <mergeCells count="32">
    <mergeCell ref="G24:I24"/>
    <mergeCell ref="B36:C36"/>
    <mergeCell ref="B37:D37"/>
    <mergeCell ref="B38:D38"/>
    <mergeCell ref="B35:C35"/>
    <mergeCell ref="B25:I25"/>
    <mergeCell ref="B26:B28"/>
    <mergeCell ref="C26:C28"/>
    <mergeCell ref="G17:I17"/>
    <mergeCell ref="G18:I18"/>
    <mergeCell ref="G19:I19"/>
    <mergeCell ref="G20:I20"/>
    <mergeCell ref="B34:C34"/>
    <mergeCell ref="G21:I21"/>
    <mergeCell ref="G22:I22"/>
    <mergeCell ref="B23:I23"/>
    <mergeCell ref="G26:I28"/>
    <mergeCell ref="G29:I29"/>
    <mergeCell ref="G14:I14"/>
    <mergeCell ref="G15:I15"/>
    <mergeCell ref="B16:I16"/>
    <mergeCell ref="G8:I8"/>
    <mergeCell ref="G9:I9"/>
    <mergeCell ref="G10:I10"/>
    <mergeCell ref="G11:I11"/>
    <mergeCell ref="G12:I12"/>
    <mergeCell ref="B3:C3"/>
    <mergeCell ref="B4:C4"/>
    <mergeCell ref="G5:I5"/>
    <mergeCell ref="B6:I6"/>
    <mergeCell ref="G7:I7"/>
    <mergeCell ref="G13:I13"/>
  </mergeCells>
  <hyperlinks>
    <hyperlink ref="G20" r:id="rId1" display="https://cloud.mail.ru/public/36cn/eT65VMkPP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4" sqref="A4:B8"/>
    </sheetView>
  </sheetViews>
  <sheetFormatPr defaultColWidth="9.140625" defaultRowHeight="12.75"/>
  <cols>
    <col min="1" max="1" width="20.140625" style="53" customWidth="1"/>
    <col min="2" max="2" width="35.00390625" style="53" customWidth="1"/>
    <col min="3" max="3" width="26.7109375" style="53" customWidth="1"/>
    <col min="4" max="4" width="17.00390625" style="53" customWidth="1"/>
    <col min="5" max="5" width="14.7109375" style="53" customWidth="1"/>
    <col min="6" max="6" width="22.7109375" style="53" customWidth="1"/>
    <col min="7" max="7" width="16.421875" style="53" customWidth="1"/>
    <col min="8" max="8" width="34.7109375" style="53" customWidth="1"/>
    <col min="9" max="16384" width="9.140625" style="53" customWidth="1"/>
  </cols>
  <sheetData>
    <row r="1" spans="1:12" ht="22.5" customHeight="1">
      <c r="A1" s="512" t="s">
        <v>307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15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</row>
    <row r="3" spans="1:12" ht="15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</row>
    <row r="4" spans="1:8" ht="45">
      <c r="A4" s="519" t="s">
        <v>91</v>
      </c>
      <c r="B4" s="520"/>
      <c r="C4" s="290" t="s">
        <v>92</v>
      </c>
      <c r="D4" s="223" t="s">
        <v>93</v>
      </c>
      <c r="E4" s="223" t="s">
        <v>246</v>
      </c>
      <c r="F4" s="223" t="s">
        <v>189</v>
      </c>
      <c r="G4" s="223" t="s">
        <v>248</v>
      </c>
      <c r="H4" s="224" t="s">
        <v>249</v>
      </c>
    </row>
    <row r="5" spans="1:8" ht="52.5">
      <c r="A5" s="476" t="s">
        <v>286</v>
      </c>
      <c r="B5" s="513" t="s">
        <v>316</v>
      </c>
      <c r="C5" s="515" t="s">
        <v>247</v>
      </c>
      <c r="D5" s="228">
        <v>125000</v>
      </c>
      <c r="E5" s="228">
        <f>D5/100*120</f>
        <v>150000</v>
      </c>
      <c r="F5" s="229" t="s">
        <v>287</v>
      </c>
      <c r="G5" s="230">
        <f>D5/10000</f>
        <v>12.5</v>
      </c>
      <c r="H5" s="517" t="s">
        <v>291</v>
      </c>
    </row>
    <row r="6" spans="1:8" ht="52.5">
      <c r="A6" s="476"/>
      <c r="B6" s="513"/>
      <c r="C6" s="515"/>
      <c r="D6" s="228">
        <v>250000</v>
      </c>
      <c r="E6" s="228">
        <f>D6/100*120</f>
        <v>300000</v>
      </c>
      <c r="F6" s="229" t="s">
        <v>288</v>
      </c>
      <c r="G6" s="230">
        <f>D6/20000</f>
        <v>12.5</v>
      </c>
      <c r="H6" s="517"/>
    </row>
    <row r="7" spans="1:8" ht="52.5">
      <c r="A7" s="476"/>
      <c r="B7" s="513"/>
      <c r="C7" s="515"/>
      <c r="D7" s="228">
        <v>675000</v>
      </c>
      <c r="E7" s="228">
        <f>D7/100*120</f>
        <v>810000</v>
      </c>
      <c r="F7" s="229" t="s">
        <v>289</v>
      </c>
      <c r="G7" s="230">
        <f>D7/60000</f>
        <v>11.25</v>
      </c>
      <c r="H7" s="517"/>
    </row>
    <row r="8" spans="1:8" ht="52.5">
      <c r="A8" s="485"/>
      <c r="B8" s="514"/>
      <c r="C8" s="516"/>
      <c r="D8" s="239">
        <v>1500000</v>
      </c>
      <c r="E8" s="239">
        <f>D8/100*120</f>
        <v>1800000</v>
      </c>
      <c r="F8" s="291" t="s">
        <v>290</v>
      </c>
      <c r="G8" s="241">
        <f>D8/150000</f>
        <v>10</v>
      </c>
      <c r="H8" s="518"/>
    </row>
  </sheetData>
  <sheetProtection/>
  <mergeCells count="6">
    <mergeCell ref="A1:L3"/>
    <mergeCell ref="A5:A8"/>
    <mergeCell ref="B5:B8"/>
    <mergeCell ref="C5:C8"/>
    <mergeCell ref="H5:H8"/>
    <mergeCell ref="A4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="85" zoomScaleNormal="85" zoomScalePageLayoutView="0" workbookViewId="0" topLeftCell="A4">
      <selection activeCell="D13" sqref="D13:E13"/>
    </sheetView>
  </sheetViews>
  <sheetFormatPr defaultColWidth="9.00390625" defaultRowHeight="12.75" customHeight="1"/>
  <cols>
    <col min="1" max="1" width="9.00390625" style="129" customWidth="1"/>
    <col min="2" max="2" width="23.28125" style="129" customWidth="1"/>
    <col min="3" max="3" width="52.28125" style="129" customWidth="1"/>
    <col min="4" max="4" width="9.28125" style="129" customWidth="1"/>
    <col min="5" max="5" width="36.7109375" style="129" customWidth="1"/>
    <col min="6" max="6" width="24.00390625" style="303" customWidth="1"/>
    <col min="7" max="8" width="18.421875" style="303" customWidth="1"/>
    <col min="9" max="9" width="25.28125" style="303" customWidth="1"/>
    <col min="10" max="16384" width="9.00390625" style="129" customWidth="1"/>
  </cols>
  <sheetData>
    <row r="1" spans="1:9" ht="20.25" customHeight="1">
      <c r="A1" s="125"/>
      <c r="B1" s="292"/>
      <c r="C1" s="292"/>
      <c r="D1" s="292"/>
      <c r="E1" s="292"/>
      <c r="F1" s="259"/>
      <c r="G1" s="259"/>
      <c r="H1" s="10"/>
      <c r="I1" s="67"/>
    </row>
    <row r="2" spans="1:9" ht="20.25" customHeight="1">
      <c r="A2" s="130"/>
      <c r="C2" s="256" t="s">
        <v>250</v>
      </c>
      <c r="D2" s="298"/>
      <c r="E2" s="298"/>
      <c r="F2" s="297"/>
      <c r="G2" s="297"/>
      <c r="H2" s="4"/>
      <c r="I2" s="17"/>
    </row>
    <row r="3" spans="1:9" ht="19.5" customHeight="1">
      <c r="A3" s="130"/>
      <c r="B3" s="5"/>
      <c r="C3" s="5"/>
      <c r="D3" s="6"/>
      <c r="E3" s="6"/>
      <c r="F3" s="6"/>
      <c r="G3" s="261"/>
      <c r="H3" s="261"/>
      <c r="I3" s="261"/>
    </row>
    <row r="4" spans="1:9" ht="15" customHeight="1">
      <c r="A4" s="130"/>
      <c r="B4" s="414" t="s">
        <v>19</v>
      </c>
      <c r="C4" s="415"/>
      <c r="D4" s="415"/>
      <c r="E4" s="415"/>
      <c r="F4" s="415"/>
      <c r="G4" s="415"/>
      <c r="H4" s="415"/>
      <c r="I4" s="299"/>
    </row>
    <row r="5" spans="1:9" ht="15.75" customHeight="1">
      <c r="A5" s="130"/>
      <c r="B5" s="535" t="s">
        <v>219</v>
      </c>
      <c r="C5" s="536"/>
      <c r="D5" s="536"/>
      <c r="E5" s="536"/>
      <c r="F5" s="536"/>
      <c r="G5" s="536"/>
      <c r="H5" s="536"/>
      <c r="I5" s="300"/>
    </row>
    <row r="6" spans="1:9" ht="54" customHeight="1">
      <c r="A6" s="135"/>
      <c r="B6" s="304" t="s">
        <v>88</v>
      </c>
      <c r="C6" s="305" t="s">
        <v>161</v>
      </c>
      <c r="D6" s="532" t="s">
        <v>162</v>
      </c>
      <c r="E6" s="533"/>
      <c r="F6" s="306" t="s">
        <v>92</v>
      </c>
      <c r="G6" s="307" t="s">
        <v>117</v>
      </c>
      <c r="H6" s="308" t="s">
        <v>136</v>
      </c>
      <c r="I6" s="309" t="s">
        <v>163</v>
      </c>
    </row>
    <row r="7" spans="1:9" ht="22.5" customHeight="1">
      <c r="A7" s="135"/>
      <c r="B7" s="539" t="s">
        <v>164</v>
      </c>
      <c r="C7" s="540"/>
      <c r="D7" s="540"/>
      <c r="E7" s="540"/>
      <c r="F7" s="540"/>
      <c r="G7" s="540"/>
      <c r="H7" s="540"/>
      <c r="I7" s="541"/>
    </row>
    <row r="8" spans="1:9" ht="63.75" customHeight="1">
      <c r="A8" s="135"/>
      <c r="B8" s="542" t="s">
        <v>165</v>
      </c>
      <c r="C8" s="534" t="s">
        <v>166</v>
      </c>
      <c r="D8" s="534" t="s">
        <v>362</v>
      </c>
      <c r="E8" s="534"/>
      <c r="F8" s="537" t="s">
        <v>167</v>
      </c>
      <c r="G8" s="313">
        <v>250000</v>
      </c>
      <c r="H8" s="313">
        <f aca="true" t="shared" si="0" ref="H8:H17">G8/100*120</f>
        <v>300000</v>
      </c>
      <c r="I8" s="314">
        <v>10000</v>
      </c>
    </row>
    <row r="9" spans="1:9" ht="120.75" customHeight="1">
      <c r="A9" s="135"/>
      <c r="B9" s="543"/>
      <c r="C9" s="534"/>
      <c r="D9" s="534"/>
      <c r="E9" s="534"/>
      <c r="F9" s="538"/>
      <c r="G9" s="313">
        <v>500000</v>
      </c>
      <c r="H9" s="313">
        <f t="shared" si="0"/>
        <v>600000</v>
      </c>
      <c r="I9" s="314">
        <v>20000</v>
      </c>
    </row>
    <row r="10" spans="1:9" ht="43.5" customHeight="1">
      <c r="A10" s="135"/>
      <c r="B10" s="542" t="s">
        <v>95</v>
      </c>
      <c r="C10" s="534" t="s">
        <v>317</v>
      </c>
      <c r="D10" s="534" t="s">
        <v>363</v>
      </c>
      <c r="E10" s="534"/>
      <c r="F10" s="537" t="s">
        <v>168</v>
      </c>
      <c r="G10" s="313">
        <v>180000</v>
      </c>
      <c r="H10" s="313">
        <f t="shared" si="0"/>
        <v>216000</v>
      </c>
      <c r="I10" s="314">
        <v>5000</v>
      </c>
    </row>
    <row r="11" spans="1:9" ht="43.5" customHeight="1">
      <c r="A11" s="135"/>
      <c r="B11" s="543"/>
      <c r="C11" s="534"/>
      <c r="D11" s="534"/>
      <c r="E11" s="534"/>
      <c r="F11" s="538"/>
      <c r="G11" s="313">
        <v>120000</v>
      </c>
      <c r="H11" s="313">
        <f t="shared" si="0"/>
        <v>144000</v>
      </c>
      <c r="I11" s="314">
        <v>3000</v>
      </c>
    </row>
    <row r="12" spans="1:9" ht="43.5" customHeight="1">
      <c r="A12" s="135"/>
      <c r="B12" s="543"/>
      <c r="C12" s="534"/>
      <c r="D12" s="534"/>
      <c r="E12" s="534"/>
      <c r="F12" s="538"/>
      <c r="G12" s="313">
        <v>50000</v>
      </c>
      <c r="H12" s="313">
        <f t="shared" si="0"/>
        <v>60000</v>
      </c>
      <c r="I12" s="314">
        <v>1000</v>
      </c>
    </row>
    <row r="13" spans="1:9" ht="136.5" customHeight="1">
      <c r="A13" s="135"/>
      <c r="B13" s="310" t="s">
        <v>169</v>
      </c>
      <c r="C13" s="311" t="s">
        <v>318</v>
      </c>
      <c r="D13" s="534" t="s">
        <v>170</v>
      </c>
      <c r="E13" s="544"/>
      <c r="F13" s="312" t="s">
        <v>171</v>
      </c>
      <c r="G13" s="313">
        <v>50000</v>
      </c>
      <c r="H13" s="313">
        <f t="shared" si="0"/>
        <v>60000</v>
      </c>
      <c r="I13" s="314">
        <v>5000</v>
      </c>
    </row>
    <row r="14" spans="1:9" ht="25.5" customHeight="1">
      <c r="A14" s="135"/>
      <c r="B14" s="542" t="s">
        <v>172</v>
      </c>
      <c r="C14" s="547" t="s">
        <v>173</v>
      </c>
      <c r="D14" s="524"/>
      <c r="E14" s="524"/>
      <c r="F14" s="537" t="s">
        <v>174</v>
      </c>
      <c r="G14" s="313">
        <v>500000</v>
      </c>
      <c r="H14" s="313">
        <f t="shared" si="0"/>
        <v>600000</v>
      </c>
      <c r="I14" s="314">
        <v>50000</v>
      </c>
    </row>
    <row r="15" spans="1:9" ht="25.5" customHeight="1">
      <c r="A15" s="135"/>
      <c r="B15" s="543"/>
      <c r="C15" s="524"/>
      <c r="D15" s="524"/>
      <c r="E15" s="524"/>
      <c r="F15" s="538"/>
      <c r="G15" s="313">
        <v>300000</v>
      </c>
      <c r="H15" s="313">
        <f t="shared" si="0"/>
        <v>360000</v>
      </c>
      <c r="I15" s="314">
        <v>30000</v>
      </c>
    </row>
    <row r="16" spans="1:9" ht="25.5" customHeight="1">
      <c r="A16" s="135"/>
      <c r="B16" s="543"/>
      <c r="C16" s="524"/>
      <c r="D16" s="524"/>
      <c r="E16" s="524"/>
      <c r="F16" s="538"/>
      <c r="G16" s="313">
        <v>100000</v>
      </c>
      <c r="H16" s="313">
        <f t="shared" si="0"/>
        <v>120000</v>
      </c>
      <c r="I16" s="314">
        <v>10000</v>
      </c>
    </row>
    <row r="17" spans="1:9" ht="62.25" customHeight="1">
      <c r="A17" s="135"/>
      <c r="B17" s="316" t="s">
        <v>175</v>
      </c>
      <c r="C17" s="317" t="s">
        <v>176</v>
      </c>
      <c r="D17" s="546"/>
      <c r="E17" s="546"/>
      <c r="F17" s="318" t="s">
        <v>177</v>
      </c>
      <c r="G17" s="319">
        <v>50000</v>
      </c>
      <c r="H17" s="319">
        <f t="shared" si="0"/>
        <v>60000</v>
      </c>
      <c r="I17" s="320">
        <v>10000</v>
      </c>
    </row>
    <row r="18" spans="1:9" ht="29.25" customHeight="1">
      <c r="A18" s="130"/>
      <c r="B18" s="545" t="s">
        <v>239</v>
      </c>
      <c r="C18" s="545"/>
      <c r="D18" s="545"/>
      <c r="E18" s="545"/>
      <c r="F18" s="545"/>
      <c r="G18" s="545"/>
      <c r="H18" s="545"/>
      <c r="I18" s="545"/>
    </row>
    <row r="19" spans="1:9" ht="13.5" customHeight="1">
      <c r="A19" s="130"/>
      <c r="B19" s="136"/>
      <c r="C19" s="136"/>
      <c r="D19" s="531"/>
      <c r="E19" s="531"/>
      <c r="F19" s="293"/>
      <c r="G19" s="294"/>
      <c r="H19" s="294"/>
      <c r="I19" s="294"/>
    </row>
    <row r="20" spans="1:9" ht="12.75" customHeight="1">
      <c r="A20" s="130"/>
      <c r="B20" s="8" t="s">
        <v>314</v>
      </c>
      <c r="C20" s="9"/>
      <c r="D20" s="9"/>
      <c r="E20" s="9"/>
      <c r="F20" s="301"/>
      <c r="G20" s="301"/>
      <c r="H20" s="301"/>
      <c r="I20" s="301"/>
    </row>
    <row r="21" spans="1:9" ht="12.75" customHeight="1">
      <c r="A21" s="130"/>
      <c r="B21" s="8" t="s">
        <v>146</v>
      </c>
      <c r="C21" s="9"/>
      <c r="D21" s="9"/>
      <c r="E21" s="9"/>
      <c r="F21" s="301"/>
      <c r="G21" s="301"/>
      <c r="H21" s="301"/>
      <c r="I21" s="301"/>
    </row>
    <row r="22" spans="1:9" ht="12.75" customHeight="1">
      <c r="A22" s="130"/>
      <c r="B22" s="9"/>
      <c r="C22" s="9"/>
      <c r="D22" s="9"/>
      <c r="E22" s="9"/>
      <c r="F22" s="301"/>
      <c r="G22" s="301"/>
      <c r="H22" s="301"/>
      <c r="I22" s="301"/>
    </row>
    <row r="23" spans="1:9" ht="21" customHeight="1">
      <c r="A23" s="130"/>
      <c r="B23" s="321" t="s">
        <v>110</v>
      </c>
      <c r="C23" s="322"/>
      <c r="D23" s="9"/>
      <c r="E23" s="9"/>
      <c r="F23" s="301"/>
      <c r="G23" s="301"/>
      <c r="H23" s="301"/>
      <c r="I23" s="301"/>
    </row>
    <row r="24" spans="1:9" ht="15" customHeight="1">
      <c r="A24" s="130"/>
      <c r="B24" s="527" t="s">
        <v>111</v>
      </c>
      <c r="C24" s="528"/>
      <c r="D24" s="528"/>
      <c r="E24" s="528"/>
      <c r="F24" s="325" t="s">
        <v>112</v>
      </c>
      <c r="G24" s="301"/>
      <c r="H24" s="301"/>
      <c r="I24" s="301"/>
    </row>
    <row r="25" spans="1:9" ht="15" customHeight="1">
      <c r="A25" s="130"/>
      <c r="B25" s="525" t="s">
        <v>113</v>
      </c>
      <c r="C25" s="526"/>
      <c r="D25" s="526"/>
      <c r="E25" s="526"/>
      <c r="F25" s="323">
        <v>0.3</v>
      </c>
      <c r="G25" s="301"/>
      <c r="H25" s="301"/>
      <c r="I25" s="301"/>
    </row>
    <row r="26" spans="1:9" ht="15" customHeight="1">
      <c r="A26" s="130"/>
      <c r="B26" s="529" t="s">
        <v>115</v>
      </c>
      <c r="C26" s="530"/>
      <c r="D26" s="530"/>
      <c r="E26" s="530"/>
      <c r="F26" s="324">
        <v>1</v>
      </c>
      <c r="G26" s="301"/>
      <c r="H26" s="301"/>
      <c r="I26" s="301"/>
    </row>
    <row r="27" spans="1:9" ht="12.75" customHeight="1">
      <c r="A27" s="130"/>
      <c r="B27" s="9" t="s">
        <v>15</v>
      </c>
      <c r="C27" s="9"/>
      <c r="D27" s="9"/>
      <c r="E27" s="9"/>
      <c r="F27" s="301"/>
      <c r="G27" s="301"/>
      <c r="H27" s="301"/>
      <c r="I27" s="301"/>
    </row>
    <row r="28" spans="1:9" ht="12.75" customHeight="1">
      <c r="A28" s="130"/>
      <c r="B28" s="137" t="s">
        <v>14</v>
      </c>
      <c r="C28" s="9"/>
      <c r="D28" s="9"/>
      <c r="E28" s="9"/>
      <c r="F28" s="301"/>
      <c r="G28" s="301"/>
      <c r="H28" s="301"/>
      <c r="I28" s="301"/>
    </row>
    <row r="29" spans="1:9" ht="12.75" customHeight="1">
      <c r="A29" s="130"/>
      <c r="B29" s="8" t="s">
        <v>83</v>
      </c>
      <c r="C29" s="9"/>
      <c r="D29" s="9"/>
      <c r="E29" s="9"/>
      <c r="F29" s="301"/>
      <c r="G29" s="301"/>
      <c r="H29" s="301"/>
      <c r="I29" s="301"/>
    </row>
    <row r="30" spans="1:9" ht="31.5" customHeight="1">
      <c r="A30" s="295"/>
      <c r="B30" s="521" t="s">
        <v>208</v>
      </c>
      <c r="C30" s="522"/>
      <c r="D30" s="522"/>
      <c r="E30" s="522"/>
      <c r="F30" s="522"/>
      <c r="G30" s="523"/>
      <c r="H30" s="302"/>
      <c r="I30" s="302"/>
    </row>
  </sheetData>
  <sheetProtection/>
  <mergeCells count="26">
    <mergeCell ref="D13:E13"/>
    <mergeCell ref="B18:I18"/>
    <mergeCell ref="B14:B16"/>
    <mergeCell ref="B10:B12"/>
    <mergeCell ref="C10:C12"/>
    <mergeCell ref="D17:E17"/>
    <mergeCell ref="C14:C16"/>
    <mergeCell ref="F14:F16"/>
    <mergeCell ref="D6:E6"/>
    <mergeCell ref="C8:C9"/>
    <mergeCell ref="D10:E12"/>
    <mergeCell ref="B4:H4"/>
    <mergeCell ref="B5:H5"/>
    <mergeCell ref="F8:F9"/>
    <mergeCell ref="D8:E9"/>
    <mergeCell ref="B7:I7"/>
    <mergeCell ref="B8:B9"/>
    <mergeCell ref="F10:F12"/>
    <mergeCell ref="B30:G30"/>
    <mergeCell ref="D15:E15"/>
    <mergeCell ref="D14:E14"/>
    <mergeCell ref="B25:E25"/>
    <mergeCell ref="B24:E24"/>
    <mergeCell ref="B26:E26"/>
    <mergeCell ref="D19:E19"/>
    <mergeCell ref="D16:E16"/>
  </mergeCells>
  <hyperlinks>
    <hyperlink ref="B18:I18" location="'медийная реклама'!A1" display="Медийная реклама"/>
  </hyperlinks>
  <printOptions/>
  <pageMargins left="0.2" right="0.190278" top="0.179861" bottom="0.170139" header="0.511806" footer="0.511806"/>
  <pageSetup horizontalDpi="600" verticalDpi="600" orientation="portrait" scale="50"/>
  <headerFooter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85" zoomScaleNormal="85" zoomScalePageLayoutView="0" workbookViewId="0" topLeftCell="A9">
      <selection activeCell="E1" sqref="E1"/>
    </sheetView>
  </sheetViews>
  <sheetFormatPr defaultColWidth="9.00390625" defaultRowHeight="12.75" customHeight="1"/>
  <cols>
    <col min="1" max="1" width="9.00390625" style="129" customWidth="1"/>
    <col min="2" max="2" width="23.28125" style="129" customWidth="1"/>
    <col min="3" max="3" width="46.28125" style="129" customWidth="1"/>
    <col min="4" max="4" width="9.28125" style="129" customWidth="1"/>
    <col min="5" max="5" width="36.7109375" style="129" customWidth="1"/>
    <col min="6" max="6" width="24.00390625" style="303" customWidth="1"/>
    <col min="7" max="8" width="18.421875" style="303" customWidth="1"/>
    <col min="9" max="9" width="25.140625" style="129" customWidth="1"/>
    <col min="10" max="16384" width="9.00390625" style="129" customWidth="1"/>
  </cols>
  <sheetData>
    <row r="1" spans="1:9" ht="46.5" customHeight="1">
      <c r="A1" s="125"/>
      <c r="E1" s="326" t="s">
        <v>178</v>
      </c>
      <c r="F1" s="328"/>
      <c r="G1" s="328"/>
      <c r="H1" s="10"/>
      <c r="I1" s="67"/>
    </row>
    <row r="2" spans="1:9" ht="19.5" customHeight="1">
      <c r="A2" s="130"/>
      <c r="B2" s="5"/>
      <c r="C2" s="5"/>
      <c r="D2" s="6"/>
      <c r="E2" s="6"/>
      <c r="F2" s="6"/>
      <c r="G2" s="261"/>
      <c r="H2" s="261"/>
      <c r="I2" s="7"/>
    </row>
    <row r="3" spans="1:9" ht="15" customHeight="1">
      <c r="A3" s="130"/>
      <c r="B3" s="414" t="s">
        <v>19</v>
      </c>
      <c r="C3" s="415"/>
      <c r="D3" s="415"/>
      <c r="E3" s="415"/>
      <c r="F3" s="415"/>
      <c r="G3" s="415"/>
      <c r="H3" s="415"/>
      <c r="I3" s="69"/>
    </row>
    <row r="4" spans="1:9" ht="15.75" customHeight="1">
      <c r="A4" s="130"/>
      <c r="B4" s="414" t="s">
        <v>219</v>
      </c>
      <c r="C4" s="415"/>
      <c r="D4" s="415"/>
      <c r="E4" s="415"/>
      <c r="F4" s="415"/>
      <c r="G4" s="415"/>
      <c r="H4" s="415"/>
      <c r="I4" s="69"/>
    </row>
    <row r="5" spans="1:9" ht="54" customHeight="1">
      <c r="A5" s="130"/>
      <c r="B5" s="304" t="s">
        <v>88</v>
      </c>
      <c r="C5" s="305" t="s">
        <v>161</v>
      </c>
      <c r="D5" s="532" t="s">
        <v>162</v>
      </c>
      <c r="E5" s="533"/>
      <c r="F5" s="306" t="s">
        <v>92</v>
      </c>
      <c r="G5" s="308" t="s">
        <v>117</v>
      </c>
      <c r="H5" s="308" t="s">
        <v>136</v>
      </c>
      <c r="I5" s="330"/>
    </row>
    <row r="6" spans="1:9" ht="22.5" customHeight="1">
      <c r="A6" s="130"/>
      <c r="B6" s="539" t="s">
        <v>164</v>
      </c>
      <c r="C6" s="540"/>
      <c r="D6" s="540"/>
      <c r="E6" s="540"/>
      <c r="F6" s="540"/>
      <c r="G6" s="540"/>
      <c r="H6" s="540"/>
      <c r="I6" s="541"/>
    </row>
    <row r="7" spans="1:9" s="178" customFormat="1" ht="102.75" customHeight="1">
      <c r="A7" s="336"/>
      <c r="B7" s="310" t="s">
        <v>241</v>
      </c>
      <c r="C7" s="311" t="s">
        <v>320</v>
      </c>
      <c r="D7" s="534" t="s">
        <v>7</v>
      </c>
      <c r="E7" s="534"/>
      <c r="F7" s="312" t="s">
        <v>18</v>
      </c>
      <c r="G7" s="313">
        <v>100000</v>
      </c>
      <c r="H7" s="313">
        <f>G7/100*120</f>
        <v>120000</v>
      </c>
      <c r="I7" s="337"/>
    </row>
    <row r="8" spans="1:9" s="178" customFormat="1" ht="118.5" customHeight="1">
      <c r="A8" s="336"/>
      <c r="B8" s="310" t="s">
        <v>17</v>
      </c>
      <c r="C8" s="311" t="s">
        <v>319</v>
      </c>
      <c r="D8" s="534" t="s">
        <v>7</v>
      </c>
      <c r="E8" s="534"/>
      <c r="F8" s="312" t="s">
        <v>141</v>
      </c>
      <c r="G8" s="313" t="s">
        <v>240</v>
      </c>
      <c r="H8" s="313"/>
      <c r="I8" s="337"/>
    </row>
    <row r="9" spans="1:9" s="178" customFormat="1" ht="81.75" customHeight="1">
      <c r="A9" s="336"/>
      <c r="B9" s="310" t="s">
        <v>242</v>
      </c>
      <c r="C9" s="311" t="s">
        <v>243</v>
      </c>
      <c r="D9" s="534" t="s">
        <v>244</v>
      </c>
      <c r="E9" s="534"/>
      <c r="F9" s="312" t="s">
        <v>245</v>
      </c>
      <c r="G9" s="313">
        <v>300000</v>
      </c>
      <c r="H9" s="313">
        <f>G9/100*120</f>
        <v>360000</v>
      </c>
      <c r="I9" s="337" t="s">
        <v>10</v>
      </c>
    </row>
    <row r="10" spans="1:9" s="178" customFormat="1" ht="87" customHeight="1">
      <c r="A10" s="336"/>
      <c r="B10" s="316" t="s">
        <v>6</v>
      </c>
      <c r="C10" s="317" t="s">
        <v>9</v>
      </c>
      <c r="D10" s="546" t="s">
        <v>8</v>
      </c>
      <c r="E10" s="546"/>
      <c r="F10" s="318" t="s">
        <v>134</v>
      </c>
      <c r="G10" s="319">
        <v>150000</v>
      </c>
      <c r="H10" s="319">
        <f>G10/100*120</f>
        <v>180000</v>
      </c>
      <c r="I10" s="338" t="s">
        <v>10</v>
      </c>
    </row>
    <row r="11" spans="1:9" ht="22.5" customHeight="1">
      <c r="A11" s="130"/>
      <c r="B11" s="552" t="s">
        <v>239</v>
      </c>
      <c r="C11" s="553"/>
      <c r="D11" s="553"/>
      <c r="E11" s="553"/>
      <c r="F11" s="553"/>
      <c r="G11" s="553"/>
      <c r="H11" s="553"/>
      <c r="I11" s="554"/>
    </row>
    <row r="12" spans="1:9" ht="13.5" customHeight="1">
      <c r="A12" s="130"/>
      <c r="B12" s="136"/>
      <c r="C12" s="136"/>
      <c r="D12" s="531"/>
      <c r="E12" s="531"/>
      <c r="F12" s="293"/>
      <c r="G12" s="294"/>
      <c r="H12" s="294"/>
      <c r="I12" s="294"/>
    </row>
    <row r="13" spans="1:9" ht="12.75" customHeight="1">
      <c r="A13" s="130"/>
      <c r="B13" s="8" t="s">
        <v>314</v>
      </c>
      <c r="C13" s="9"/>
      <c r="D13" s="9"/>
      <c r="E13" s="9"/>
      <c r="F13" s="301"/>
      <c r="G13" s="301"/>
      <c r="H13" s="301"/>
      <c r="I13" s="9"/>
    </row>
    <row r="14" spans="1:9" ht="12.75" customHeight="1">
      <c r="A14" s="130"/>
      <c r="B14" s="8" t="s">
        <v>146</v>
      </c>
      <c r="C14" s="9"/>
      <c r="D14" s="9"/>
      <c r="E14" s="9"/>
      <c r="F14" s="301"/>
      <c r="G14" s="301"/>
      <c r="H14" s="301"/>
      <c r="I14" s="9"/>
    </row>
    <row r="15" spans="1:9" ht="12.75" customHeight="1">
      <c r="A15" s="130"/>
      <c r="B15" s="9"/>
      <c r="C15" s="9"/>
      <c r="D15" s="9"/>
      <c r="E15" s="9"/>
      <c r="F15" s="301"/>
      <c r="G15" s="301"/>
      <c r="H15" s="301"/>
      <c r="I15" s="9"/>
    </row>
    <row r="16" spans="1:9" ht="21" customHeight="1">
      <c r="A16" s="130"/>
      <c r="B16" s="162" t="s">
        <v>110</v>
      </c>
      <c r="C16" s="322"/>
      <c r="D16" s="9"/>
      <c r="E16" s="9"/>
      <c r="F16" s="301"/>
      <c r="G16" s="301"/>
      <c r="H16" s="301"/>
      <c r="I16" s="9"/>
    </row>
    <row r="17" spans="1:9" ht="15" customHeight="1">
      <c r="A17" s="130"/>
      <c r="B17" s="527" t="s">
        <v>111</v>
      </c>
      <c r="C17" s="556"/>
      <c r="D17" s="556"/>
      <c r="E17" s="556"/>
      <c r="F17" s="325" t="s">
        <v>112</v>
      </c>
      <c r="G17" s="301"/>
      <c r="H17" s="301"/>
      <c r="I17" s="9"/>
    </row>
    <row r="18" spans="1:9" ht="15" customHeight="1">
      <c r="A18" s="130"/>
      <c r="B18" s="525" t="s">
        <v>113</v>
      </c>
      <c r="C18" s="548"/>
      <c r="D18" s="548"/>
      <c r="E18" s="548"/>
      <c r="F18" s="323">
        <v>0.3</v>
      </c>
      <c r="G18" s="301"/>
      <c r="H18" s="301"/>
      <c r="I18" s="9"/>
    </row>
    <row r="19" spans="1:9" ht="15" customHeight="1">
      <c r="A19" s="130"/>
      <c r="B19" s="529" t="s">
        <v>115</v>
      </c>
      <c r="C19" s="555"/>
      <c r="D19" s="555"/>
      <c r="E19" s="555"/>
      <c r="F19" s="324">
        <v>1</v>
      </c>
      <c r="G19" s="301"/>
      <c r="H19" s="301"/>
      <c r="I19" s="9"/>
    </row>
    <row r="20" spans="1:9" ht="12.75" customHeight="1">
      <c r="A20" s="327"/>
      <c r="B20" s="327"/>
      <c r="C20" s="327"/>
      <c r="D20" s="327"/>
      <c r="E20" s="327"/>
      <c r="F20" s="331"/>
      <c r="G20" s="329"/>
      <c r="H20" s="301"/>
      <c r="I20" s="9"/>
    </row>
    <row r="21" spans="1:9" ht="12.75" customHeight="1">
      <c r="A21" s="130"/>
      <c r="B21" s="8" t="s">
        <v>83</v>
      </c>
      <c r="C21" s="9"/>
      <c r="D21" s="9"/>
      <c r="E21" s="9"/>
      <c r="F21" s="301"/>
      <c r="G21" s="301"/>
      <c r="H21" s="301"/>
      <c r="I21" s="9"/>
    </row>
    <row r="22" spans="1:9" ht="31.5" customHeight="1">
      <c r="A22" s="295"/>
      <c r="B22" s="549" t="s">
        <v>208</v>
      </c>
      <c r="C22" s="550"/>
      <c r="D22" s="550"/>
      <c r="E22" s="550"/>
      <c r="F22" s="550"/>
      <c r="G22" s="551"/>
      <c r="H22" s="302"/>
      <c r="I22" s="296"/>
    </row>
  </sheetData>
  <sheetProtection/>
  <mergeCells count="14">
    <mergeCell ref="D9:E9"/>
    <mergeCell ref="D7:E7"/>
    <mergeCell ref="B3:H3"/>
    <mergeCell ref="D8:E8"/>
    <mergeCell ref="B4:H4"/>
    <mergeCell ref="B6:I6"/>
    <mergeCell ref="D5:E5"/>
    <mergeCell ref="B18:E18"/>
    <mergeCell ref="D10:E10"/>
    <mergeCell ref="B22:G22"/>
    <mergeCell ref="B11:I11"/>
    <mergeCell ref="B19:E19"/>
    <mergeCell ref="D12:E12"/>
    <mergeCell ref="B17:E17"/>
  </mergeCells>
  <hyperlinks>
    <hyperlink ref="B11:I11" location="'медийная реклама'!A1" display="Мединая реклама"/>
  </hyperlinks>
  <printOptions/>
  <pageMargins left="0.2" right="0.190278" top="0.179861" bottom="0.170139" header="0.511806" footer="0.511806"/>
  <pageSetup horizontalDpi="600" verticalDpi="600" orientation="portrait" scale="50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2">
      <selection activeCell="B4" sqref="B4:G5"/>
    </sheetView>
  </sheetViews>
  <sheetFormatPr defaultColWidth="8.7109375" defaultRowHeight="12.75" customHeight="1"/>
  <cols>
    <col min="1" max="1" width="8.7109375" style="129" customWidth="1"/>
    <col min="2" max="2" width="23.7109375" style="129" customWidth="1"/>
    <col min="3" max="3" width="26.28125" style="129" customWidth="1"/>
    <col min="4" max="4" width="25.00390625" style="129" customWidth="1"/>
    <col min="5" max="5" width="17.7109375" style="129" customWidth="1"/>
    <col min="6" max="6" width="17.421875" style="129" customWidth="1"/>
    <col min="7" max="7" width="8.7109375" style="129" customWidth="1"/>
    <col min="8" max="8" width="33.00390625" style="129" customWidth="1"/>
    <col min="9" max="16384" width="8.7109375" style="129" customWidth="1"/>
  </cols>
  <sheetData>
    <row r="1" spans="1:8" ht="12.75" customHeight="1">
      <c r="A1" s="332"/>
      <c r="B1" s="292"/>
      <c r="C1" s="292"/>
      <c r="D1" s="292"/>
      <c r="E1" s="292"/>
      <c r="F1" s="292"/>
      <c r="G1" s="333"/>
      <c r="H1" s="292"/>
    </row>
    <row r="2" spans="1:8" ht="24.75" customHeight="1">
      <c r="A2" s="334"/>
      <c r="C2" s="256" t="s">
        <v>321</v>
      </c>
      <c r="D2" s="339"/>
      <c r="E2" s="339"/>
      <c r="F2" s="339"/>
      <c r="G2" s="339"/>
      <c r="H2" s="339"/>
    </row>
    <row r="3" spans="1:8" ht="24.75" customHeight="1">
      <c r="A3" s="334"/>
      <c r="B3" s="568"/>
      <c r="C3" s="568"/>
      <c r="D3" s="568"/>
      <c r="E3" s="568"/>
      <c r="F3" s="568"/>
      <c r="G3" s="568"/>
      <c r="H3" s="9"/>
    </row>
    <row r="4" spans="1:8" ht="13.5" customHeight="1">
      <c r="A4" s="334"/>
      <c r="B4" s="414" t="s">
        <v>19</v>
      </c>
      <c r="C4" s="415"/>
      <c r="D4" s="415"/>
      <c r="E4" s="415"/>
      <c r="F4" s="415"/>
      <c r="G4" s="415"/>
      <c r="H4" s="9"/>
    </row>
    <row r="5" spans="1:8" ht="13.5" customHeight="1">
      <c r="A5" s="334"/>
      <c r="B5" s="414" t="s">
        <v>219</v>
      </c>
      <c r="C5" s="415"/>
      <c r="D5" s="415"/>
      <c r="E5" s="415"/>
      <c r="F5" s="415"/>
      <c r="G5" s="415"/>
      <c r="H5" s="9"/>
    </row>
    <row r="6" spans="1:8" ht="19.5" customHeight="1">
      <c r="A6" s="334"/>
      <c r="B6" s="1" t="s">
        <v>20</v>
      </c>
      <c r="C6" s="2"/>
      <c r="D6" s="2"/>
      <c r="E6" s="2"/>
      <c r="F6" s="9"/>
      <c r="G6" s="4"/>
      <c r="H6" s="9"/>
    </row>
    <row r="7" spans="1:8" ht="18.75" customHeight="1">
      <c r="A7" s="335"/>
      <c r="B7" s="348" t="s">
        <v>21</v>
      </c>
      <c r="C7" s="349">
        <v>0.9</v>
      </c>
      <c r="D7" s="350" t="s">
        <v>22</v>
      </c>
      <c r="E7" s="351">
        <v>1</v>
      </c>
      <c r="F7" s="145"/>
      <c r="G7" s="4"/>
      <c r="H7" s="9"/>
    </row>
    <row r="8" spans="1:8" ht="21" customHeight="1">
      <c r="A8" s="335"/>
      <c r="B8" s="340" t="s">
        <v>23</v>
      </c>
      <c r="C8" s="341">
        <v>0.9</v>
      </c>
      <c r="D8" s="342" t="s">
        <v>24</v>
      </c>
      <c r="E8" s="343">
        <v>1</v>
      </c>
      <c r="F8" s="145"/>
      <c r="G8" s="4"/>
      <c r="H8" s="9"/>
    </row>
    <row r="9" spans="1:8" ht="18" customHeight="1">
      <c r="A9" s="335"/>
      <c r="B9" s="352" t="s">
        <v>25</v>
      </c>
      <c r="C9" s="353">
        <v>1</v>
      </c>
      <c r="D9" s="354" t="s">
        <v>26</v>
      </c>
      <c r="E9" s="355">
        <v>1.3</v>
      </c>
      <c r="F9" s="145"/>
      <c r="G9" s="4"/>
      <c r="H9" s="9"/>
    </row>
    <row r="10" spans="1:8" ht="19.5" customHeight="1">
      <c r="A10" s="335"/>
      <c r="B10" s="340" t="s">
        <v>27</v>
      </c>
      <c r="C10" s="341">
        <v>1</v>
      </c>
      <c r="D10" s="342" t="s">
        <v>28</v>
      </c>
      <c r="E10" s="343">
        <v>1.3</v>
      </c>
      <c r="F10" s="145"/>
      <c r="G10" s="4"/>
      <c r="H10" s="9"/>
    </row>
    <row r="11" spans="1:8" ht="18.75" customHeight="1">
      <c r="A11" s="335"/>
      <c r="B11" s="352" t="s">
        <v>29</v>
      </c>
      <c r="C11" s="353">
        <v>1</v>
      </c>
      <c r="D11" s="354" t="s">
        <v>30</v>
      </c>
      <c r="E11" s="355">
        <v>1.3</v>
      </c>
      <c r="F11" s="145"/>
      <c r="G11" s="4"/>
      <c r="H11" s="9"/>
    </row>
    <row r="12" spans="1:8" ht="22.5" customHeight="1">
      <c r="A12" s="335"/>
      <c r="B12" s="344" t="s">
        <v>31</v>
      </c>
      <c r="C12" s="345">
        <v>1</v>
      </c>
      <c r="D12" s="346" t="s">
        <v>32</v>
      </c>
      <c r="E12" s="347">
        <v>1.4</v>
      </c>
      <c r="F12" s="145"/>
      <c r="G12" s="4"/>
      <c r="H12" s="9"/>
    </row>
    <row r="13" spans="1:8" ht="12.75" customHeight="1">
      <c r="A13" s="334"/>
      <c r="B13" s="136"/>
      <c r="C13" s="136"/>
      <c r="D13" s="136"/>
      <c r="E13" s="136"/>
      <c r="F13" s="9"/>
      <c r="G13" s="101"/>
      <c r="H13" s="9"/>
    </row>
    <row r="14" spans="1:8" ht="12.75" customHeight="1">
      <c r="A14" s="334"/>
      <c r="B14" s="9"/>
      <c r="C14" s="9"/>
      <c r="D14" s="9"/>
      <c r="E14" s="9"/>
      <c r="F14" s="9"/>
      <c r="G14" s="101"/>
      <c r="H14" s="9"/>
    </row>
    <row r="15" spans="1:8" ht="13.5" customHeight="1">
      <c r="A15" s="334"/>
      <c r="B15" s="9"/>
      <c r="C15" s="9"/>
      <c r="D15" s="9"/>
      <c r="E15" s="9"/>
      <c r="F15" s="9"/>
      <c r="G15" s="101"/>
      <c r="H15" s="9"/>
    </row>
    <row r="16" spans="1:8" ht="15" customHeight="1">
      <c r="A16" s="334"/>
      <c r="B16" s="569" t="s">
        <v>33</v>
      </c>
      <c r="C16" s="564" t="s">
        <v>48</v>
      </c>
      <c r="D16" s="564" t="s">
        <v>33</v>
      </c>
      <c r="E16" s="571" t="s">
        <v>119</v>
      </c>
      <c r="F16" s="571" t="s">
        <v>120</v>
      </c>
      <c r="G16" s="564" t="s">
        <v>94</v>
      </c>
      <c r="H16" s="565"/>
    </row>
    <row r="17" spans="1:8" ht="12.75" customHeight="1">
      <c r="A17" s="334"/>
      <c r="B17" s="570"/>
      <c r="C17" s="566"/>
      <c r="D17" s="566"/>
      <c r="E17" s="572"/>
      <c r="F17" s="572"/>
      <c r="G17" s="566"/>
      <c r="H17" s="567"/>
    </row>
    <row r="18" spans="1:8" ht="94.5" customHeight="1">
      <c r="A18" s="334"/>
      <c r="B18" s="542" t="s">
        <v>121</v>
      </c>
      <c r="C18" s="315" t="s">
        <v>122</v>
      </c>
      <c r="D18" s="315" t="s">
        <v>215</v>
      </c>
      <c r="E18" s="312" t="s">
        <v>123</v>
      </c>
      <c r="F18" s="313">
        <v>600</v>
      </c>
      <c r="G18" s="534" t="s">
        <v>124</v>
      </c>
      <c r="H18" s="561"/>
    </row>
    <row r="19" spans="1:8" ht="36" customHeight="1">
      <c r="A19" s="334"/>
      <c r="B19" s="543"/>
      <c r="C19" s="315" t="s">
        <v>96</v>
      </c>
      <c r="D19" s="356" t="s">
        <v>125</v>
      </c>
      <c r="E19" s="312" t="s">
        <v>126</v>
      </c>
      <c r="F19" s="313">
        <v>30000</v>
      </c>
      <c r="G19" s="547" t="s">
        <v>127</v>
      </c>
      <c r="H19" s="562"/>
    </row>
    <row r="20" spans="1:8" ht="24.75" customHeight="1">
      <c r="A20" s="334"/>
      <c r="B20" s="543"/>
      <c r="C20" s="315" t="s">
        <v>96</v>
      </c>
      <c r="D20" s="315" t="s">
        <v>128</v>
      </c>
      <c r="E20" s="312" t="s">
        <v>129</v>
      </c>
      <c r="F20" s="313">
        <v>200000</v>
      </c>
      <c r="G20" s="547" t="s">
        <v>130</v>
      </c>
      <c r="H20" s="562"/>
    </row>
    <row r="21" spans="1:8" ht="36" customHeight="1">
      <c r="A21" s="334"/>
      <c r="B21" s="563"/>
      <c r="C21" s="317" t="s">
        <v>96</v>
      </c>
      <c r="D21" s="317" t="s">
        <v>132</v>
      </c>
      <c r="E21" s="318" t="s">
        <v>131</v>
      </c>
      <c r="F21" s="319">
        <v>350000</v>
      </c>
      <c r="G21" s="557" t="s">
        <v>322</v>
      </c>
      <c r="H21" s="558"/>
    </row>
    <row r="22" spans="1:8" ht="6.75" customHeight="1">
      <c r="A22" s="334"/>
      <c r="B22" s="9"/>
      <c r="C22" s="9"/>
      <c r="D22" s="9"/>
      <c r="E22" s="9"/>
      <c r="F22" s="9"/>
      <c r="G22" s="101"/>
      <c r="H22" s="9"/>
    </row>
    <row r="23" spans="1:8" s="178" customFormat="1" ht="12.75" customHeight="1">
      <c r="A23" s="357"/>
      <c r="B23" s="358" t="s">
        <v>133</v>
      </c>
      <c r="C23" s="179"/>
      <c r="D23" s="179"/>
      <c r="E23" s="179"/>
      <c r="F23" s="179"/>
      <c r="G23" s="359"/>
      <c r="H23" s="179"/>
    </row>
    <row r="24" spans="1:8" s="178" customFormat="1" ht="12.75" customHeight="1">
      <c r="A24" s="357"/>
      <c r="B24" s="179"/>
      <c r="C24" s="179"/>
      <c r="D24" s="179"/>
      <c r="E24" s="179"/>
      <c r="F24" s="179"/>
      <c r="G24" s="359"/>
      <c r="H24" s="179"/>
    </row>
    <row r="25" spans="1:8" s="178" customFormat="1" ht="12.75" customHeight="1">
      <c r="A25" s="357"/>
      <c r="B25" s="179" t="s">
        <v>13</v>
      </c>
      <c r="C25" s="179"/>
      <c r="D25" s="179"/>
      <c r="E25" s="179"/>
      <c r="F25" s="179"/>
      <c r="G25" s="359"/>
      <c r="H25" s="179"/>
    </row>
    <row r="26" spans="1:8" s="178" customFormat="1" ht="12.75" customHeight="1">
      <c r="A26" s="357"/>
      <c r="B26" s="360" t="s">
        <v>12</v>
      </c>
      <c r="C26" s="179"/>
      <c r="D26" s="179"/>
      <c r="E26" s="179"/>
      <c r="F26" s="179"/>
      <c r="G26" s="359"/>
      <c r="H26" s="179"/>
    </row>
    <row r="27" spans="1:8" s="178" customFormat="1" ht="12.75" customHeight="1">
      <c r="A27" s="357"/>
      <c r="B27" s="358" t="s">
        <v>83</v>
      </c>
      <c r="C27" s="179"/>
      <c r="D27" s="179"/>
      <c r="E27" s="179"/>
      <c r="F27" s="179"/>
      <c r="G27" s="359"/>
      <c r="H27" s="179"/>
    </row>
    <row r="28" spans="1:8" s="178" customFormat="1" ht="31.5" customHeight="1">
      <c r="A28" s="361"/>
      <c r="B28" s="559" t="s">
        <v>208</v>
      </c>
      <c r="C28" s="560"/>
      <c r="D28" s="560"/>
      <c r="E28" s="560"/>
      <c r="F28" s="560"/>
      <c r="G28" s="560"/>
      <c r="H28" s="362"/>
    </row>
  </sheetData>
  <sheetProtection/>
  <mergeCells count="15">
    <mergeCell ref="G16:H17"/>
    <mergeCell ref="B3:G3"/>
    <mergeCell ref="B4:G4"/>
    <mergeCell ref="B5:G5"/>
    <mergeCell ref="B16:B17"/>
    <mergeCell ref="D16:D17"/>
    <mergeCell ref="E16:E17"/>
    <mergeCell ref="F16:F17"/>
    <mergeCell ref="C16:C17"/>
    <mergeCell ref="G21:H21"/>
    <mergeCell ref="B28:G28"/>
    <mergeCell ref="G18:H18"/>
    <mergeCell ref="G19:H19"/>
    <mergeCell ref="G20:H20"/>
    <mergeCell ref="B18:B21"/>
  </mergeCells>
  <printOptions/>
  <pageMargins left="0.75" right="0.75" top="1" bottom="1" header="0.5" footer="0.5"/>
  <pageSetup horizontalDpi="600" verticalDpi="600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Волкова</cp:lastModifiedBy>
  <cp:lastPrinted>2021-03-15T14:42:49Z</cp:lastPrinted>
  <dcterms:created xsi:type="dcterms:W3CDTF">2020-08-13T16:20:14Z</dcterms:created>
  <dcterms:modified xsi:type="dcterms:W3CDTF">2022-05-26T19:30:27Z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